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D:\00 VUni\2025 Offene Bayerische Meisterschaft\"/>
    </mc:Choice>
  </mc:AlternateContent>
  <bookViews>
    <workbookView xWindow="-60" yWindow="-45" windowWidth="25515" windowHeight="14565" tabRatio="500"/>
  </bookViews>
  <sheets>
    <sheet name="allg. Daten" sheetId="2" r:id="rId1"/>
    <sheet name="Meldungen" sheetId="3" r:id="rId2"/>
    <sheet name="Helfer" sheetId="8" r:id="rId3"/>
    <sheet name="Zusammenfassung" sheetId="7" r:id="rId4"/>
    <sheet name="Intern" sheetId="6" r:id="rId5"/>
  </sheets>
  <definedNames>
    <definedName name="_xlnm.Print_Area" localSheetId="2">Helfer!$A$2:$L$27</definedName>
    <definedName name="_xlnm.Print_Area" localSheetId="1">Meldungen!$A$2:$T$57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3" i="7" l="1"/>
  <c r="C12" i="7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8" i="3"/>
  <c r="A1" i="6"/>
  <c r="M7" i="8"/>
  <c r="A10" i="8"/>
  <c r="M10" i="8"/>
  <c r="A11" i="8"/>
  <c r="M11" i="8"/>
  <c r="A12" i="8"/>
  <c r="M12" i="8"/>
  <c r="A13" i="8"/>
  <c r="M13" i="8"/>
  <c r="A14" i="8"/>
  <c r="M14" i="8"/>
  <c r="A15" i="8"/>
  <c r="M15" i="8"/>
  <c r="A16" i="8"/>
  <c r="M16" i="8"/>
  <c r="A17" i="8"/>
  <c r="M17" i="8"/>
  <c r="A18" i="8"/>
  <c r="M18" i="8"/>
  <c r="A19" i="8"/>
  <c r="M19" i="8"/>
  <c r="A20" i="8"/>
  <c r="M20" i="8"/>
  <c r="A21" i="8"/>
  <c r="M21" i="8"/>
  <c r="A22" i="8"/>
  <c r="M22" i="8"/>
  <c r="A23" i="8"/>
  <c r="M23" i="8"/>
  <c r="A24" i="8"/>
  <c r="M24" i="8"/>
  <c r="A25" i="8"/>
  <c r="M25" i="8"/>
  <c r="A26" i="8"/>
  <c r="M26" i="8"/>
  <c r="A27" i="8"/>
  <c r="M27" i="8"/>
  <c r="A9" i="8"/>
  <c r="M9" i="8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F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8" i="3"/>
  <c r="F9" i="3"/>
  <c r="U9" i="3"/>
  <c r="F10" i="3"/>
  <c r="U10" i="3"/>
  <c r="F11" i="3"/>
  <c r="U11" i="3"/>
  <c r="F12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9" i="3"/>
  <c r="T8" i="3"/>
  <c r="U8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7" i="3"/>
  <c r="M29" i="8"/>
  <c r="B17" i="7"/>
  <c r="U59" i="3"/>
  <c r="B15" i="7"/>
  <c r="C20" i="7"/>
  <c r="C11" i="7"/>
  <c r="C10" i="7"/>
  <c r="C9" i="7"/>
  <c r="C8" i="7"/>
  <c r="C7" i="7"/>
</calcChain>
</file>

<file path=xl/sharedStrings.xml><?xml version="1.0" encoding="utf-8"?>
<sst xmlns="http://schemas.openxmlformats.org/spreadsheetml/2006/main" count="101" uniqueCount="79">
  <si>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</si>
  <si>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</si>
  <si>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</si>
  <si>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</si>
  <si>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</si>
  <si>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</si>
  <si>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</si>
  <si>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</si>
  <si>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</si>
  <si>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</si>
  <si>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</si>
  <si>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</si>
  <si>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</si>
  <si>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</si>
  <si>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</si>
  <si>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</si>
  <si>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</si>
  <si>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IBAN</t>
  </si>
  <si>
    <t>BIC</t>
  </si>
  <si>
    <t>Bank</t>
  </si>
  <si>
    <t>E-Mail Adresse</t>
  </si>
  <si>
    <t>Zusammenfassung</t>
  </si>
  <si>
    <t>Summe Startgebühren:</t>
  </si>
  <si>
    <t>Kontoinhaber</t>
  </si>
  <si>
    <t>Verwendungszweck</t>
  </si>
  <si>
    <t>1:04.45</t>
  </si>
  <si>
    <t>Fortlaufende Nr.</t>
  </si>
  <si>
    <t>1:02.34</t>
  </si>
  <si>
    <t>Telefonnummer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</si>
  <si>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</si>
  <si>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</si>
  <si>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</si>
  <si>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</si>
  <si>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</si>
  <si>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>anmeldung-einrad@t-online.de</t>
  </si>
  <si>
    <t/>
  </si>
  <si>
    <t>In diesem Tabellenblatt bitte die Helfer benennen.</t>
  </si>
  <si>
    <t>Einsatzzeit</t>
  </si>
  <si>
    <t>X</t>
  </si>
  <si>
    <r>
      <t xml:space="preserve">Bereits Erfahrungen in den Bereichen
</t>
    </r>
    <r>
      <rPr>
        <sz val="11"/>
        <color indexed="8"/>
        <rFont val="Arial"/>
        <family val="2"/>
      </rPr>
      <t>Falls bisher keine Erfahrungen vorhanden sind das Feld einfach frei lassen.</t>
    </r>
  </si>
  <si>
    <t>Start, 5 m Linie Einbein</t>
  </si>
  <si>
    <t>5 m Linie Einbein</t>
  </si>
  <si>
    <t>16-17 Jahre</t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</si>
  <si>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</si>
  <si>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</si>
  <si>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r>
      <t xml:space="preserve">100 m
</t>
    </r>
    <r>
      <rPr>
        <sz val="11"/>
        <rFont val="Arial"/>
        <family val="2"/>
      </rPr>
      <t>[ss.xx]/[ss,xx]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</si>
  <si>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</si>
  <si>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</si>
  <si>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</si>
  <si>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</si>
  <si>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Alter
</t>
    </r>
    <r>
      <rPr>
        <sz val="11"/>
        <color indexed="8"/>
        <rFont val="Arial"/>
        <family val="2"/>
      </rPr>
      <t>[16-17 Jahre/Volljährig]</t>
    </r>
  </si>
  <si>
    <t>45,- Euro / Teilnehmer (alle Disziplinen)</t>
  </si>
  <si>
    <t>35,- Euro / Teilnehmer (maximal 4 Disziplinen)</t>
  </si>
  <si>
    <t>18.05.2025 (Nachmeldungen sind nicht möglich)</t>
  </si>
  <si>
    <t>Offene Bayerische Meisterschaft im Einrad Rennen und Bayerischer Nachwuchs-Cup</t>
  </si>
  <si>
    <t>28.06.2025 - 29.06.2025</t>
  </si>
  <si>
    <t>Alter (am Wettkampf)</t>
  </si>
  <si>
    <t>TSV Gilching-Argelsried, Abteilung Einrad</t>
  </si>
  <si>
    <t>DE80 7025 0150 0017 0386 96</t>
  </si>
  <si>
    <t>BYLADEM1KMS</t>
  </si>
  <si>
    <t>Kreissparkasse München Starnberg</t>
  </si>
  <si>
    <r>
      <t xml:space="preserve">800 m
</t>
    </r>
    <r>
      <rPr>
        <sz val="11"/>
        <rFont val="Arial"/>
        <family val="2"/>
      </rPr>
      <t>[m:ss.xx]/[m:ss,xx]</t>
    </r>
  </si>
  <si>
    <t>2:25.45</t>
  </si>
  <si>
    <r>
      <t xml:space="preserve">IUF-Slalom </t>
    </r>
    <r>
      <rPr>
        <sz val="11"/>
        <rFont val="Arial"/>
        <family val="2"/>
      </rPr>
      <t>[ja/nein]</t>
    </r>
  </si>
  <si>
    <t>ja</t>
  </si>
  <si>
    <r>
      <t>Hochsprung</t>
    </r>
    <r>
      <rPr>
        <sz val="11"/>
        <rFont val="Arial"/>
        <family val="2"/>
      </rPr>
      <t xml:space="preserve"> [ja/nein]</t>
    </r>
  </si>
  <si>
    <r>
      <t xml:space="preserve">Criterium </t>
    </r>
    <r>
      <rPr>
        <sz val="11"/>
        <rFont val="Arial"/>
        <family val="2"/>
      </rPr>
      <t>[ja/nein]</t>
    </r>
  </si>
  <si>
    <r>
      <t xml:space="preserve">Staffelname
</t>
    </r>
    <r>
      <rPr>
        <sz val="11"/>
        <rFont val="Arial"/>
        <family val="2"/>
      </rPr>
      <t>Falls ihr keine eigene Staffel habt und ein Team sucht bitte "Mixed" eintragen</t>
    </r>
  </si>
  <si>
    <r>
      <t xml:space="preserve">Präferiertes Einsatzgebiet
</t>
    </r>
    <r>
      <rPr>
        <sz val="11"/>
        <color indexed="8"/>
        <rFont val="Arial"/>
        <family val="2"/>
      </rPr>
      <t>(Start, Ziel, Bahnkontrolle, 5 m Linie Einbein, Wechselkontrolle Staffel, Criterium, Coasting, Hochsprung, Weitsprung, IUF-Slalom)
Gerne auch mehrere Bereiche angeben!</t>
    </r>
  </si>
  <si>
    <t>Samstag
11 Uhr -
15 Uhr</t>
  </si>
  <si>
    <t>Samstag
14 Uhr -
19:30 Uhr</t>
  </si>
  <si>
    <t>Samstag
8:45 Uhr -
12 Uhr</t>
  </si>
  <si>
    <t>Sonntag
8:45 Uhr -
12 Uhr</t>
  </si>
  <si>
    <t>Sonntag
11 Uhr -
15 Uhr</t>
  </si>
  <si>
    <t>Sonntag
14 Uhr -
16:30 Uhr</t>
  </si>
  <si>
    <r>
      <t xml:space="preserve">BM 2025 Startgebühr/ </t>
    </r>
    <r>
      <rPr>
        <i/>
        <sz val="12"/>
        <rFont val="Arial"/>
        <family val="2"/>
      </rPr>
      <t>Vereins- bzw. Teilnehmername</t>
    </r>
    <r>
      <rPr>
        <sz val="12"/>
        <rFont val="Cambria"/>
        <family val="1"/>
      </rPr>
      <t> </t>
    </r>
  </si>
  <si>
    <t>Vereinssitz / Wohnort
bei Einzelmeldungen in Bayern [ja/nein]</t>
  </si>
  <si>
    <t>Bayerische Wertung</t>
  </si>
  <si>
    <t>Überweisung bis spätestens zum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</si>
</sst>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3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b/>
      <sz val="12"/>
      <name val="Arial"/>
      <family val="2"/>
    </font>
    <font>
      <sz val="10"/>
      <color theme="0"/>
      <name val="Verdana"/>
      <family val="2"/>
    </font>
    <font>
      <sz val="20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4"/>
      <color indexed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126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4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164" fontId="5" fillId="2" borderId="0" xfId="1" applyNumberFormat="1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5" fillId="2" borderId="0" xfId="0" applyFont="1" applyFill="1" applyAlignment="1" applyProtection="1">
      <alignment vertical="center"/>
    </xf>
    <xf numFmtId="14" fontId="35" fillId="2" borderId="0" xfId="0" applyNumberFormat="1" applyFont="1" applyFill="1" applyAlignment="1" applyProtection="1">
      <alignment vertical="center"/>
    </xf>
    <xf numFmtId="0" fontId="36" fillId="2" borderId="0" xfId="0" applyFont="1" applyFill="1" applyBorder="1" applyAlignment="1" applyProtection="1">
      <alignment horizontal="center" vertical="center"/>
    </xf>
    <xf numFmtId="0" fontId="34" fillId="2" borderId="0" xfId="0" applyFont="1" applyFill="1" applyAlignment="1" applyProtection="1">
      <alignment horizontal="center" vertical="center"/>
    </xf>
    <xf numFmtId="0" fontId="37" fillId="2" borderId="0" xfId="0" applyFont="1" applyFill="1" applyAlignment="1" applyProtection="1">
      <alignment horizontal="center" vertical="center"/>
    </xf>
    <xf numFmtId="14" fontId="18" fillId="6" borderId="3" xfId="0" applyNumberFormat="1" applyFont="1" applyFill="1" applyBorder="1" applyAlignment="1" applyProtection="1">
      <alignment horizontal="left" vertical="center"/>
    </xf>
    <xf numFmtId="0" fontId="18" fillId="6" borderId="3" xfId="0" applyFont="1" applyFill="1" applyBorder="1" applyAlignment="1" applyProtection="1">
      <alignment horizontal="center" vertical="center"/>
    </xf>
    <xf numFmtId="0" fontId="18" fillId="6" borderId="3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/>
    </xf>
    <xf numFmtId="14" fontId="10" fillId="7" borderId="3" xfId="0" applyNumberFormat="1" applyFont="1" applyFill="1" applyBorder="1" applyAlignment="1" applyProtection="1">
      <alignment horizontal="left" vertical="center"/>
      <protection locked="0"/>
    </xf>
    <xf numFmtId="14" fontId="18" fillId="6" borderId="3" xfId="0" applyNumberFormat="1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textRotation="90" wrapText="1"/>
    </xf>
    <xf numFmtId="0" fontId="14" fillId="0" borderId="0" xfId="0" applyFont="1" applyFill="1" applyAlignment="1" applyProtection="1">
      <alignment vertical="center"/>
    </xf>
    <xf numFmtId="0" fontId="19" fillId="13" borderId="3" xfId="0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vertical="center"/>
    </xf>
    <xf numFmtId="0" fontId="6" fillId="2" borderId="0" xfId="0" applyFont="1" applyFill="1" applyProtection="1"/>
    <xf numFmtId="0" fontId="39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" fontId="37" fillId="2" borderId="0" xfId="0" applyNumberFormat="1" applyFont="1" applyFill="1" applyAlignment="1" applyProtection="1">
      <alignment horizontal="center" vertical="center"/>
    </xf>
    <xf numFmtId="1" fontId="34" fillId="2" borderId="0" xfId="0" applyNumberFormat="1" applyFont="1" applyFill="1" applyAlignment="1" applyProtection="1">
      <alignment vertical="center"/>
    </xf>
    <xf numFmtId="1" fontId="35" fillId="2" borderId="0" xfId="0" applyNumberFormat="1" applyFont="1" applyFill="1" applyAlignment="1" applyProtection="1">
      <alignment vertical="center"/>
    </xf>
    <xf numFmtId="1" fontId="36" fillId="2" borderId="0" xfId="0" applyNumberFormat="1" applyFont="1" applyFill="1" applyBorder="1" applyAlignment="1" applyProtection="1">
      <alignment horizontal="center" vertical="center"/>
    </xf>
    <xf numFmtId="1" fontId="34" fillId="2" borderId="0" xfId="0" applyNumberFormat="1" applyFont="1" applyFill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vertical="center" wrapText="1"/>
    </xf>
    <xf numFmtId="0" fontId="40" fillId="2" borderId="0" xfId="0" applyFont="1" applyFill="1" applyProtection="1"/>
    <xf numFmtId="0" fontId="41" fillId="2" borderId="0" xfId="0" applyFont="1" applyFill="1" applyProtection="1"/>
    <xf numFmtId="0" fontId="39" fillId="2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38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8" fillId="2" borderId="0" xfId="0" applyFont="1" applyFill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24" fillId="4" borderId="12" xfId="0" applyFont="1" applyFill="1" applyBorder="1" applyAlignment="1" applyProtection="1">
      <alignment horizontal="center" vertical="center"/>
    </xf>
    <xf numFmtId="0" fontId="24" fillId="4" borderId="19" xfId="0" applyFont="1" applyFill="1" applyBorder="1" applyAlignment="1" applyProtection="1">
      <alignment horizontal="center" vertical="center"/>
    </xf>
    <xf numFmtId="0" fontId="24" fillId="4" borderId="13" xfId="0" applyFont="1" applyFill="1" applyBorder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textRotation="90"/>
    </xf>
    <xf numFmtId="0" fontId="24" fillId="4" borderId="18" xfId="0" applyFont="1" applyFill="1" applyBorder="1" applyAlignment="1" applyProtection="1">
      <alignment horizontal="center" textRotation="90"/>
    </xf>
    <xf numFmtId="0" fontId="24" fillId="4" borderId="17" xfId="0" applyFont="1" applyFill="1" applyBorder="1" applyAlignment="1" applyProtection="1">
      <alignment horizontal="center"/>
    </xf>
    <xf numFmtId="0" fontId="24" fillId="4" borderId="18" xfId="0" applyFont="1" applyFill="1" applyBorder="1" applyAlignment="1" applyProtection="1">
      <alignment horizontal="center"/>
    </xf>
    <xf numFmtId="0" fontId="24" fillId="4" borderId="17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12" borderId="15" xfId="0" applyFont="1" applyFill="1" applyBorder="1" applyAlignment="1" applyProtection="1">
      <alignment horizontal="center" vertical="center"/>
    </xf>
    <xf numFmtId="0" fontId="33" fillId="12" borderId="16" xfId="0" applyFont="1" applyFill="1" applyBorder="1" applyAlignment="1" applyProtection="1">
      <alignment horizontal="center" vertical="center"/>
    </xf>
    <xf numFmtId="0" fontId="42" fillId="2" borderId="0" xfId="2" applyFont="1" applyFill="1" applyAlignment="1" applyProtection="1">
      <alignment vertical="center"/>
    </xf>
  </cellXfs>
  <cellStyles count="3">
    <cellStyle name="Link" xfId="2" builtinId="8"/>
    <cellStyle name="Standard" xfId="0" builtinId="0"/>
    <cellStyle name="Standard 2" xfId="1"/>
  </cellStyles>
  <dxfs count="1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389474</xdr:colOff>
      <xdr:row>21</xdr:row>
      <xdr:rowOff>96308</xdr:rowOff>
    </xdr:from>
    <xdr:to>
      <xdr:col>2</xdr:col>
      <xdr:colOff>1580099</xdr:colOff>
      <xdr:row>21</xdr:row>
      <xdr:rowOff>1278467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7" y="6414558"/>
          <a:ext cx="1190625" cy="1182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391576</xdr:colOff>
      <xdr:row>31</xdr:row>
      <xdr:rowOff>0</xdr:rowOff>
    </xdr:from>
    <xdr:to>
      <xdr:col>2</xdr:col>
      <xdr:colOff>1582201</xdr:colOff>
      <xdr:row>31</xdr:row>
      <xdr:rowOff>1190625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409" y="7662333"/>
          <a:ext cx="119062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[OBM25]%20Anmeld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Tabelle1">
    <pageSetUpPr fitToPage="1"/>
  </sheetPr>
  <dimension ref="A1:E22"/>
  <sheetViews>
    <sheetView tabSelected="1" zoomScale="90" zoomScaleNormal="90" zoomScalePageLayoutView="80" workbookViewId="0">
      <selection activeCell="C7" sqref="C7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30" customHeight="1" x14ac:dyDescent="0.2">
      <c r="A1" s="96"/>
      <c r="B1" s="96"/>
      <c r="C1" s="96"/>
      <c r="D1" s="96"/>
    </row>
    <row r="2" spans="1:5" ht="30" customHeight="1" x14ac:dyDescent="0.2">
      <c r="A2" s="97" t="s">
        <v>54</v>
      </c>
      <c r="B2" s="97"/>
      <c r="C2" s="97"/>
      <c r="D2" s="97"/>
    </row>
    <row r="3" spans="1:5" s="33" customFormat="1" ht="30" customHeight="1" x14ac:dyDescent="0.2">
      <c r="A3" s="97" t="s">
        <v>55</v>
      </c>
      <c r="B3" s="97"/>
      <c r="C3" s="97"/>
      <c r="D3" s="97"/>
      <c r="E3" s="32"/>
    </row>
    <row r="4" spans="1:5" s="35" customFormat="1" ht="30" customHeight="1" x14ac:dyDescent="0.2">
      <c r="A4" s="34"/>
      <c r="B4" s="34"/>
      <c r="C4" s="34"/>
      <c r="D4" s="34"/>
    </row>
    <row r="5" spans="1:5" ht="30" customHeight="1" x14ac:dyDescent="0.2">
      <c r="B5" s="98" t="s">
        <v>0</v>
      </c>
      <c r="C5" s="98"/>
    </row>
    <row r="6" spans="1:5" ht="20.100000000000001" customHeight="1" thickBot="1" x14ac:dyDescent="0.25">
      <c r="B6" s="36"/>
      <c r="C6" s="36"/>
    </row>
    <row r="7" spans="1:5" ht="20.100000000000001" customHeight="1" thickBot="1" x14ac:dyDescent="0.25">
      <c r="B7" s="37" t="s">
        <v>1</v>
      </c>
      <c r="C7" s="28"/>
    </row>
    <row r="8" spans="1:5" ht="20.100000000000001" customHeight="1" thickBot="1" x14ac:dyDescent="0.25">
      <c r="B8" s="37" t="s">
        <v>2</v>
      </c>
      <c r="C8" s="28"/>
    </row>
    <row r="9" spans="1:5" ht="20.100000000000001" customHeight="1" thickBot="1" x14ac:dyDescent="0.25">
      <c r="B9" s="37" t="s">
        <v>3</v>
      </c>
      <c r="C9" s="28"/>
    </row>
    <row r="10" spans="1:5" ht="20.100000000000001" customHeight="1" thickBot="1" x14ac:dyDescent="0.25">
      <c r="B10" s="37" t="s">
        <v>4</v>
      </c>
      <c r="C10" s="28"/>
    </row>
    <row r="11" spans="1:5" ht="20.100000000000001" customHeight="1" thickBot="1" x14ac:dyDescent="0.25">
      <c r="B11" s="37" t="s">
        <v>20</v>
      </c>
      <c r="C11" s="30"/>
    </row>
    <row r="12" spans="1:5" ht="20.100000000000001" customHeight="1" thickBot="1" x14ac:dyDescent="0.25">
      <c r="B12" s="37" t="s">
        <v>28</v>
      </c>
      <c r="C12" s="29"/>
    </row>
    <row r="13" spans="1:5" ht="60" customHeight="1" thickBot="1" x14ac:dyDescent="0.25">
      <c r="B13" s="91" t="s">
        <v>76</v>
      </c>
      <c r="C13" s="29"/>
    </row>
    <row r="14" spans="1:5" ht="20.100000000000001" customHeight="1" x14ac:dyDescent="0.2">
      <c r="B14" s="36"/>
      <c r="C14" s="36"/>
    </row>
    <row r="15" spans="1:5" ht="20.100000000000001" customHeight="1" x14ac:dyDescent="0.2">
      <c r="B15" s="38" t="s">
        <v>8</v>
      </c>
      <c r="C15" s="61" t="s">
        <v>51</v>
      </c>
    </row>
    <row r="16" spans="1:5" ht="20.100000000000001" customHeight="1" x14ac:dyDescent="0.2">
      <c r="B16" s="38"/>
      <c r="C16" s="61" t="s">
        <v>52</v>
      </c>
    </row>
    <row r="17" spans="1:4" ht="20.100000000000001" customHeight="1" x14ac:dyDescent="0.2">
      <c r="B17" s="38"/>
      <c r="C17" s="77"/>
    </row>
    <row r="18" spans="1:4" ht="20.100000000000001" customHeight="1" x14ac:dyDescent="0.2">
      <c r="B18" s="38" t="s">
        <v>6</v>
      </c>
      <c r="C18" s="40" t="s">
        <v>53</v>
      </c>
    </row>
    <row r="19" spans="1:4" ht="20.100000000000001" customHeight="1" x14ac:dyDescent="0.2">
      <c r="B19" s="41"/>
      <c r="C19" s="78"/>
    </row>
    <row r="20" spans="1:4" ht="20.100000000000001" customHeight="1" x14ac:dyDescent="0.2">
      <c r="B20" s="42" t="s">
        <v>7</v>
      </c>
      <c r="C20" s="125" t="s">
        <v>34</v>
      </c>
    </row>
    <row r="21" spans="1:4" ht="20.100000000000001" customHeight="1" x14ac:dyDescent="0.2"/>
    <row r="22" spans="1:4" ht="150" customHeight="1" x14ac:dyDescent="0.2">
      <c r="A22" s="95"/>
      <c r="B22" s="95"/>
      <c r="C22" s="95"/>
      <c r="D22" s="95"/>
    </row>
  </sheetData>
  <sheetProtection algorithmName="SHA-512" hashValue="juq8Se36zgGVHM1iRegC92qaS76cbhdnyFys2uIRGIWPLvsMyTAiALXddj5A0NOLzmvXe/zbMoutiepEhw7VgQ==" saltValue="+9BPfz4N2x8WgYZgJEGUUw==" spinCount="100000" sheet="1" objects="1" scenarios="1"/>
  <mergeCells count="5">
    <mergeCell ref="A22:D22"/>
    <mergeCell ref="A1:D1"/>
    <mergeCell ref="A3:D3"/>
    <mergeCell ref="B5:C5"/>
    <mergeCell ref="A2:D2"/>
  </mergeCells>
  <phoneticPr fontId="1" type="noConversion"/>
  <conditionalFormatting sqref="C7:C13">
    <cfRule type="expression" dxfId="18" priority="3">
      <formula>NOT(COUNTBLANK($C$7:$C$12)&gt;0)</formula>
    </cfRule>
    <cfRule type="expression" dxfId="17" priority="4">
      <formula>NOT($C7="")</formula>
    </cfRule>
  </conditionalFormatting>
  <dataValidations count="1">
    <dataValidation type="list" allowBlank="1" showInputMessage="1" showErrorMessage="1" sqref="C13">
      <formula1>"ja,nein"</formula1>
    </dataValidation>
  </dataValidations>
  <hyperlinks>
    <hyperlink ref="C20" r:id="rId1"/>
  </hyperlinks>
  <pageMargins left="0.75" right="0.75" top="1" bottom="1" header="0.5" footer="0.5"/>
  <pageSetup paperSize="9" scale="57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Tabelle2">
    <pageSetUpPr fitToPage="1"/>
  </sheetPr>
  <dimension ref="A1:IK59"/>
  <sheetViews>
    <sheetView zoomScaleNormal="100" zoomScaleSheetLayoutView="100" zoomScalePageLayoutView="120" workbookViewId="0">
      <pane xSplit="22" ySplit="6" topLeftCell="W7" activePane="bottomRight" state="frozen"/>
      <selection pane="topRight" activeCell="U1" sqref="U1"/>
      <selection pane="bottomLeft" activeCell="A6" sqref="A6"/>
      <selection pane="bottomRight" activeCell="B8" sqref="B8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13" width="9.625" style="2" customWidth="1"/>
    <col min="14" max="14" width="20.625" style="2" customWidth="1"/>
    <col min="15" max="19" width="4.875" style="2" customWidth="1"/>
    <col min="20" max="20" width="7.125" style="2" customWidth="1"/>
    <col min="21" max="21" width="16.25" style="67" hidden="1" customWidth="1"/>
    <col min="22" max="22" width="9.125" style="85" hidden="1" customWidth="1"/>
    <col min="23" max="23" width="7.75" style="2" bestFit="1" customWidth="1"/>
    <col min="24" max="16384" width="9.875" style="2"/>
  </cols>
  <sheetData>
    <row r="1" spans="1:245" ht="30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45" s="43" customFormat="1" ht="30" customHeight="1" x14ac:dyDescent="0.2">
      <c r="A2" s="103" t="s">
        <v>54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62"/>
      <c r="V2" s="86"/>
    </row>
    <row r="3" spans="1:245" s="44" customFormat="1" ht="30" customHeight="1" x14ac:dyDescent="0.2">
      <c r="A3" s="97" t="s">
        <v>55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63"/>
      <c r="V3" s="87"/>
    </row>
    <row r="4" spans="1:245" s="45" customFormat="1" ht="1.5" customHeight="1" x14ac:dyDescent="0.2">
      <c r="A4" s="34"/>
      <c r="B4" s="34"/>
      <c r="C4" s="34"/>
      <c r="D4" s="34"/>
      <c r="U4" s="64"/>
      <c r="V4" s="87"/>
    </row>
    <row r="5" spans="1:245" s="45" customFormat="1" ht="39.950000000000003" customHeight="1" x14ac:dyDescent="0.2">
      <c r="A5" s="109" t="s">
        <v>26</v>
      </c>
      <c r="B5" s="111" t="s">
        <v>10</v>
      </c>
      <c r="C5" s="111" t="s">
        <v>11</v>
      </c>
      <c r="D5" s="109" t="s">
        <v>30</v>
      </c>
      <c r="E5" s="101" t="s">
        <v>31</v>
      </c>
      <c r="F5" s="99" t="s">
        <v>56</v>
      </c>
      <c r="G5" s="109" t="s">
        <v>29</v>
      </c>
      <c r="H5" s="105" t="s">
        <v>33</v>
      </c>
      <c r="I5" s="106"/>
      <c r="J5" s="106"/>
      <c r="K5" s="106"/>
      <c r="L5" s="106"/>
      <c r="M5" s="107"/>
      <c r="N5" s="108"/>
      <c r="O5" s="99" t="s">
        <v>66</v>
      </c>
      <c r="P5" s="101" t="s">
        <v>63</v>
      </c>
      <c r="Q5" s="99" t="s">
        <v>44</v>
      </c>
      <c r="R5" s="99" t="s">
        <v>65</v>
      </c>
      <c r="S5" s="99" t="s">
        <v>43</v>
      </c>
      <c r="T5" s="99" t="s">
        <v>12</v>
      </c>
      <c r="U5" s="64"/>
      <c r="V5" s="87"/>
    </row>
    <row r="6" spans="1:245" s="1" customFormat="1" ht="110.1" customHeight="1" x14ac:dyDescent="0.2">
      <c r="A6" s="110"/>
      <c r="B6" s="112"/>
      <c r="C6" s="112"/>
      <c r="D6" s="110"/>
      <c r="E6" s="104"/>
      <c r="F6" s="104"/>
      <c r="G6" s="110"/>
      <c r="H6" s="58" t="s">
        <v>45</v>
      </c>
      <c r="I6" s="58" t="s">
        <v>49</v>
      </c>
      <c r="J6" s="58" t="s">
        <v>61</v>
      </c>
      <c r="K6" s="58" t="s">
        <v>46</v>
      </c>
      <c r="L6" s="59" t="s">
        <v>47</v>
      </c>
      <c r="M6" s="60" t="s">
        <v>48</v>
      </c>
      <c r="N6" s="74" t="s">
        <v>67</v>
      </c>
      <c r="O6" s="100"/>
      <c r="P6" s="100"/>
      <c r="Q6" s="100"/>
      <c r="R6" s="100"/>
      <c r="S6" s="100"/>
      <c r="T6" s="104"/>
      <c r="U6" s="65"/>
      <c r="V6" s="88"/>
    </row>
    <row r="7" spans="1:245" ht="18" customHeight="1" x14ac:dyDescent="0.2">
      <c r="A7" s="4">
        <v>0</v>
      </c>
      <c r="B7" s="5" t="s">
        <v>14</v>
      </c>
      <c r="C7" s="6" t="s">
        <v>15</v>
      </c>
      <c r="D7" s="4" t="s">
        <v>9</v>
      </c>
      <c r="E7" s="7">
        <v>38523</v>
      </c>
      <c r="F7" s="8">
        <f>IF(ISBLANK(E7)=FALSE,DATEDIF(E7,DATE(2025,6,28),"Y"),"")</f>
        <v>16</v>
      </c>
      <c r="G7" s="9" t="s">
        <v>13</v>
      </c>
      <c r="H7" s="10">
        <v>14.25</v>
      </c>
      <c r="I7" s="56" t="s">
        <v>25</v>
      </c>
      <c r="J7" s="56" t="s">
        <v>62</v>
      </c>
      <c r="K7" s="10">
        <v>9.8699999999999992</v>
      </c>
      <c r="L7" s="10">
        <v>8.56</v>
      </c>
      <c r="M7" s="54" t="s">
        <v>27</v>
      </c>
      <c r="N7" s="27" t="s">
        <v>32</v>
      </c>
      <c r="O7" s="27" t="s">
        <v>13</v>
      </c>
      <c r="P7" s="56" t="s">
        <v>64</v>
      </c>
      <c r="Q7" s="56" t="s">
        <v>13</v>
      </c>
      <c r="R7" s="56" t="s">
        <v>64</v>
      </c>
      <c r="S7" s="9" t="s">
        <v>64</v>
      </c>
      <c r="T7" s="11">
        <v>0</v>
      </c>
      <c r="U7" s="66"/>
      <c r="V7" s="89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</row>
    <row r="8" spans="1:245" ht="18" customHeight="1" x14ac:dyDescent="0.2">
      <c r="A8" s="12" t="str">
        <f>IF(COUNTA(B8:E8,G8:S8)&gt;0,1,"")</f>
        <v/>
      </c>
      <c r="B8" s="14"/>
      <c r="C8" s="14"/>
      <c r="D8" s="15"/>
      <c r="E8" s="16"/>
      <c r="F8" s="8" t="str">
        <f t="shared" ref="F8:F57" si="0">IF(ISBLANK(E8)=FALSE,DATEDIF(E8,DATE(2025,6,28),"Y"),"")</f>
        <v/>
      </c>
      <c r="G8" s="24"/>
      <c r="H8" s="25"/>
      <c r="I8" s="57"/>
      <c r="J8" s="57"/>
      <c r="K8" s="25"/>
      <c r="L8" s="25"/>
      <c r="M8" s="57"/>
      <c r="N8" s="24"/>
      <c r="O8" s="24"/>
      <c r="P8" s="57"/>
      <c r="Q8" s="57"/>
      <c r="R8" s="57"/>
      <c r="S8" s="24"/>
      <c r="T8" s="26" t="str">
        <f>IF(NOT(A8=""),IF(V8=0,35,45),"")</f>
        <v/>
      </c>
      <c r="U8" s="66" t="str">
        <f>IF(COUNTA(B8:E8,G8:S8)=0,"",IF(OR(COUNTBLANK(B8:E8)&gt;0,COUNTA(H8:S8)&lt;1,AND(F8&lt;11,ISBLANK(G8)),AND(ISBLANK(M8),NOT(ISBLANK(N8))),AND(ISBLANK(N8),NOT(ISBLANK(M8)))),"ERROR","OKAY"))</f>
        <v/>
      </c>
      <c r="V8" s="89">
        <f>IF(COUNTA(H8:M8)+COUNTIF(O8:S8,"ja")&lt;=4,0,1)</f>
        <v>0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</row>
    <row r="9" spans="1:245" ht="18" customHeight="1" x14ac:dyDescent="0.2">
      <c r="A9" s="13" t="str">
        <f>IF(COUNTA(B9:E9,G9:S9)&gt;0,COUNT(A8)+1,"")</f>
        <v/>
      </c>
      <c r="B9" s="14"/>
      <c r="C9" s="14"/>
      <c r="D9" s="15"/>
      <c r="E9" s="16"/>
      <c r="F9" s="8" t="str">
        <f t="shared" si="0"/>
        <v/>
      </c>
      <c r="G9" s="24"/>
      <c r="H9" s="25"/>
      <c r="I9" s="57"/>
      <c r="J9" s="57"/>
      <c r="K9" s="25"/>
      <c r="L9" s="25"/>
      <c r="M9" s="57"/>
      <c r="N9" s="24"/>
      <c r="O9" s="24"/>
      <c r="P9" s="57"/>
      <c r="Q9" s="57"/>
      <c r="R9" s="57"/>
      <c r="S9" s="24"/>
      <c r="T9" s="26" t="str">
        <f>IF(NOT(A9=""),IF(V9=0,35,45),"")</f>
        <v/>
      </c>
      <c r="U9" s="66" t="str">
        <f t="shared" ref="U9:U57" si="1">IF(COUNTA(B9:E9,G9:S9)=0,"",IF(OR(COUNTBLANK(B9:E9)&gt;0,COUNTA(H9:S9)&lt;1,AND(F9&lt;11,ISBLANK(G9)),AND(ISBLANK(M9),NOT(ISBLANK(N9))),AND(ISBLANK(N9),NOT(ISBLANK(M9)))),"ERROR","OKAY"))</f>
        <v/>
      </c>
      <c r="V9" s="89">
        <f t="shared" ref="V9:V57" si="2">IF(COUNTA(H9:M9)+COUNTIF(O9:S9,"ja")&lt;=4,0,1)</f>
        <v>0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</row>
    <row r="10" spans="1:245" ht="18" customHeight="1" x14ac:dyDescent="0.2">
      <c r="A10" s="13" t="str">
        <f>IF(COUNTA(B10:E10,G10:S10)&gt;0,COUNT(A$8:A9)+1,"")</f>
        <v/>
      </c>
      <c r="B10" s="17"/>
      <c r="C10" s="20"/>
      <c r="D10" s="18"/>
      <c r="E10" s="19"/>
      <c r="F10" s="8" t="str">
        <f t="shared" si="0"/>
        <v/>
      </c>
      <c r="G10" s="24"/>
      <c r="H10" s="25"/>
      <c r="I10" s="57"/>
      <c r="J10" s="57"/>
      <c r="K10" s="25"/>
      <c r="L10" s="25"/>
      <c r="M10" s="57"/>
      <c r="N10" s="24"/>
      <c r="O10" s="24"/>
      <c r="P10" s="57"/>
      <c r="Q10" s="57"/>
      <c r="R10" s="57"/>
      <c r="S10" s="24"/>
      <c r="T10" s="26" t="str">
        <f t="shared" ref="T10:T57" si="3">IF(NOT(A10=""),IF(V10=0,35,45),"")</f>
        <v/>
      </c>
      <c r="U10" s="66" t="str">
        <f t="shared" si="1"/>
        <v/>
      </c>
      <c r="V10" s="89">
        <f t="shared" si="2"/>
        <v>0</v>
      </c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</row>
    <row r="11" spans="1:245" ht="18" customHeight="1" x14ac:dyDescent="0.2">
      <c r="A11" s="13" t="str">
        <f>IF(COUNTA(B11:E11,G11:S11)&gt;0,COUNT(A$8:A10)+1,"")</f>
        <v/>
      </c>
      <c r="B11" s="17"/>
      <c r="C11" s="20"/>
      <c r="D11" s="18"/>
      <c r="E11" s="19"/>
      <c r="F11" s="8" t="str">
        <f t="shared" si="0"/>
        <v/>
      </c>
      <c r="G11" s="24"/>
      <c r="H11" s="25"/>
      <c r="I11" s="57"/>
      <c r="J11" s="57"/>
      <c r="K11" s="25"/>
      <c r="L11" s="25"/>
      <c r="M11" s="57"/>
      <c r="N11" s="24"/>
      <c r="O11" s="24"/>
      <c r="P11" s="57"/>
      <c r="Q11" s="57"/>
      <c r="R11" s="57"/>
      <c r="S11" s="24"/>
      <c r="T11" s="26" t="str">
        <f t="shared" si="3"/>
        <v/>
      </c>
      <c r="U11" s="66" t="str">
        <f t="shared" si="1"/>
        <v/>
      </c>
      <c r="V11" s="89">
        <f t="shared" si="2"/>
        <v>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</row>
    <row r="12" spans="1:245" ht="18" customHeight="1" x14ac:dyDescent="0.2">
      <c r="A12" s="13" t="str">
        <f>IF(COUNTA(B12:E12,G12:S12)&gt;0,COUNT(A$8:A11)+1,"")</f>
        <v/>
      </c>
      <c r="B12" s="17"/>
      <c r="C12" s="20"/>
      <c r="D12" s="18"/>
      <c r="E12" s="19"/>
      <c r="F12" s="8" t="str">
        <f t="shared" si="0"/>
        <v/>
      </c>
      <c r="G12" s="24"/>
      <c r="H12" s="25"/>
      <c r="I12" s="57"/>
      <c r="J12" s="57"/>
      <c r="K12" s="25"/>
      <c r="L12" s="25"/>
      <c r="M12" s="57"/>
      <c r="N12" s="24"/>
      <c r="O12" s="24"/>
      <c r="P12" s="57"/>
      <c r="Q12" s="57"/>
      <c r="R12" s="57"/>
      <c r="S12" s="24"/>
      <c r="T12" s="26" t="str">
        <f t="shared" si="3"/>
        <v/>
      </c>
      <c r="U12" s="66" t="str">
        <f t="shared" si="1"/>
        <v/>
      </c>
      <c r="V12" s="89">
        <f t="shared" si="2"/>
        <v>0</v>
      </c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</row>
    <row r="13" spans="1:245" ht="18" customHeight="1" x14ac:dyDescent="0.2">
      <c r="A13" s="13" t="str">
        <f>IF(COUNTA(B13:E13,G13:S13)&gt;0,COUNT(A$8:A12)+1,"")</f>
        <v/>
      </c>
      <c r="B13" s="17"/>
      <c r="C13" s="20"/>
      <c r="D13" s="18"/>
      <c r="E13" s="19"/>
      <c r="F13" s="8" t="str">
        <f t="shared" si="0"/>
        <v/>
      </c>
      <c r="G13" s="24"/>
      <c r="H13" s="25"/>
      <c r="I13" s="57"/>
      <c r="J13" s="57"/>
      <c r="K13" s="25"/>
      <c r="L13" s="25"/>
      <c r="M13" s="57"/>
      <c r="N13" s="24"/>
      <c r="O13" s="24"/>
      <c r="P13" s="57"/>
      <c r="Q13" s="57"/>
      <c r="R13" s="57"/>
      <c r="S13" s="24"/>
      <c r="T13" s="26" t="str">
        <f t="shared" si="3"/>
        <v/>
      </c>
      <c r="U13" s="66" t="str">
        <f t="shared" si="1"/>
        <v/>
      </c>
      <c r="V13" s="89">
        <f t="shared" si="2"/>
        <v>0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</row>
    <row r="14" spans="1:245" ht="18" customHeight="1" x14ac:dyDescent="0.2">
      <c r="A14" s="13" t="str">
        <f>IF(COUNTA(B14:E14,G14:S14)&gt;0,COUNT(A$8:A13)+1,"")</f>
        <v/>
      </c>
      <c r="B14" s="17"/>
      <c r="C14" s="20"/>
      <c r="D14" s="18"/>
      <c r="E14" s="19"/>
      <c r="F14" s="8" t="str">
        <f t="shared" si="0"/>
        <v/>
      </c>
      <c r="G14" s="24"/>
      <c r="H14" s="25"/>
      <c r="I14" s="57"/>
      <c r="J14" s="57"/>
      <c r="K14" s="25"/>
      <c r="L14" s="25"/>
      <c r="M14" s="57"/>
      <c r="N14" s="24"/>
      <c r="O14" s="24"/>
      <c r="P14" s="57"/>
      <c r="Q14" s="57"/>
      <c r="R14" s="57"/>
      <c r="S14" s="24"/>
      <c r="T14" s="26" t="str">
        <f t="shared" si="3"/>
        <v/>
      </c>
      <c r="U14" s="66" t="str">
        <f t="shared" si="1"/>
        <v/>
      </c>
      <c r="V14" s="89">
        <f t="shared" si="2"/>
        <v>0</v>
      </c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</row>
    <row r="15" spans="1:245" ht="18" customHeight="1" x14ac:dyDescent="0.2">
      <c r="A15" s="13" t="str">
        <f>IF(COUNTA(B15:E15,G15:S15)&gt;0,COUNT(A$8:A14)+1,"")</f>
        <v/>
      </c>
      <c r="B15" s="17"/>
      <c r="C15" s="20"/>
      <c r="D15" s="18"/>
      <c r="E15" s="19"/>
      <c r="F15" s="8" t="str">
        <f t="shared" si="0"/>
        <v/>
      </c>
      <c r="G15" s="24"/>
      <c r="H15" s="25"/>
      <c r="I15" s="57"/>
      <c r="J15" s="57"/>
      <c r="K15" s="25"/>
      <c r="L15" s="25"/>
      <c r="M15" s="57"/>
      <c r="N15" s="24"/>
      <c r="O15" s="24"/>
      <c r="P15" s="57"/>
      <c r="Q15" s="57"/>
      <c r="R15" s="57"/>
      <c r="S15" s="24"/>
      <c r="T15" s="26" t="str">
        <f t="shared" si="3"/>
        <v/>
      </c>
      <c r="U15" s="66" t="str">
        <f t="shared" si="1"/>
        <v/>
      </c>
      <c r="V15" s="89">
        <f t="shared" si="2"/>
        <v>0</v>
      </c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</row>
    <row r="16" spans="1:245" ht="18" customHeight="1" x14ac:dyDescent="0.2">
      <c r="A16" s="13" t="str">
        <f>IF(COUNTA(B16:E16,G16:S16)&gt;0,COUNT(A$8:A15)+1,"")</f>
        <v/>
      </c>
      <c r="B16" s="17"/>
      <c r="C16" s="20"/>
      <c r="D16" s="18"/>
      <c r="E16" s="19"/>
      <c r="F16" s="8" t="str">
        <f t="shared" si="0"/>
        <v/>
      </c>
      <c r="G16" s="24"/>
      <c r="H16" s="25"/>
      <c r="I16" s="57"/>
      <c r="J16" s="57"/>
      <c r="K16" s="25"/>
      <c r="L16" s="25"/>
      <c r="M16" s="57"/>
      <c r="N16" s="24"/>
      <c r="O16" s="24"/>
      <c r="P16" s="57"/>
      <c r="Q16" s="57"/>
      <c r="R16" s="57"/>
      <c r="S16" s="24"/>
      <c r="T16" s="26" t="str">
        <f t="shared" si="3"/>
        <v/>
      </c>
      <c r="U16" s="66" t="str">
        <f t="shared" si="1"/>
        <v/>
      </c>
      <c r="V16" s="89">
        <f t="shared" si="2"/>
        <v>0</v>
      </c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</row>
    <row r="17" spans="1:245" ht="18" customHeight="1" x14ac:dyDescent="0.2">
      <c r="A17" s="13" t="str">
        <f>IF(COUNTA(B17:E17,G17:S17)&gt;0,COUNT(A$8:A16)+1,"")</f>
        <v/>
      </c>
      <c r="B17" s="17"/>
      <c r="C17" s="20"/>
      <c r="D17" s="18"/>
      <c r="E17" s="19"/>
      <c r="F17" s="8" t="str">
        <f t="shared" si="0"/>
        <v/>
      </c>
      <c r="G17" s="24"/>
      <c r="H17" s="25"/>
      <c r="I17" s="57"/>
      <c r="J17" s="57"/>
      <c r="K17" s="25"/>
      <c r="L17" s="25"/>
      <c r="M17" s="57"/>
      <c r="N17" s="24"/>
      <c r="O17" s="24"/>
      <c r="P17" s="57"/>
      <c r="Q17" s="57"/>
      <c r="R17" s="57"/>
      <c r="S17" s="24"/>
      <c r="T17" s="26" t="str">
        <f t="shared" si="3"/>
        <v/>
      </c>
      <c r="U17" s="66" t="str">
        <f t="shared" si="1"/>
        <v/>
      </c>
      <c r="V17" s="89">
        <f t="shared" si="2"/>
        <v>0</v>
      </c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</row>
    <row r="18" spans="1:245" ht="18" customHeight="1" x14ac:dyDescent="0.2">
      <c r="A18" s="13" t="str">
        <f>IF(COUNTA(B18:E18,G18:S18)&gt;0,COUNT(A$8:A17)+1,"")</f>
        <v/>
      </c>
      <c r="B18" s="17"/>
      <c r="C18" s="17"/>
      <c r="D18" s="18"/>
      <c r="E18" s="19"/>
      <c r="F18" s="8" t="str">
        <f t="shared" si="0"/>
        <v/>
      </c>
      <c r="G18" s="24"/>
      <c r="H18" s="25"/>
      <c r="I18" s="57"/>
      <c r="J18" s="57"/>
      <c r="K18" s="25"/>
      <c r="L18" s="25"/>
      <c r="M18" s="57"/>
      <c r="N18" s="24"/>
      <c r="O18" s="24"/>
      <c r="P18" s="57"/>
      <c r="Q18" s="57"/>
      <c r="R18" s="57"/>
      <c r="S18" s="24"/>
      <c r="T18" s="26" t="str">
        <f t="shared" si="3"/>
        <v/>
      </c>
      <c r="U18" s="66" t="str">
        <f t="shared" si="1"/>
        <v/>
      </c>
      <c r="V18" s="89">
        <f t="shared" si="2"/>
        <v>0</v>
      </c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</row>
    <row r="19" spans="1:245" ht="18" customHeight="1" x14ac:dyDescent="0.2">
      <c r="A19" s="13" t="str">
        <f>IF(COUNTA(B19:E19,G19:S19)&gt;0,COUNT(A$8:A18)+1,"")</f>
        <v/>
      </c>
      <c r="B19" s="17"/>
      <c r="C19" s="17"/>
      <c r="D19" s="18"/>
      <c r="E19" s="19"/>
      <c r="F19" s="8" t="str">
        <f t="shared" si="0"/>
        <v/>
      </c>
      <c r="G19" s="24"/>
      <c r="H19" s="25"/>
      <c r="I19" s="57"/>
      <c r="J19" s="57"/>
      <c r="K19" s="25"/>
      <c r="L19" s="25"/>
      <c r="M19" s="57"/>
      <c r="N19" s="24"/>
      <c r="O19" s="24"/>
      <c r="P19" s="57"/>
      <c r="Q19" s="57"/>
      <c r="R19" s="57"/>
      <c r="S19" s="24"/>
      <c r="T19" s="26" t="str">
        <f t="shared" si="3"/>
        <v/>
      </c>
      <c r="U19" s="66" t="str">
        <f t="shared" si="1"/>
        <v/>
      </c>
      <c r="V19" s="89">
        <f t="shared" si="2"/>
        <v>0</v>
      </c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</row>
    <row r="20" spans="1:245" ht="18" customHeight="1" x14ac:dyDescent="0.2">
      <c r="A20" s="13" t="str">
        <f>IF(COUNTA(B20:E20,G20:S20)&gt;0,COUNT(A$8:A19)+1,"")</f>
        <v/>
      </c>
      <c r="B20" s="17"/>
      <c r="C20" s="17"/>
      <c r="D20" s="18"/>
      <c r="E20" s="19"/>
      <c r="F20" s="8" t="str">
        <f t="shared" si="0"/>
        <v/>
      </c>
      <c r="G20" s="24"/>
      <c r="H20" s="25"/>
      <c r="I20" s="57"/>
      <c r="J20" s="57"/>
      <c r="K20" s="25"/>
      <c r="L20" s="25"/>
      <c r="M20" s="57"/>
      <c r="N20" s="24"/>
      <c r="O20" s="24"/>
      <c r="P20" s="57"/>
      <c r="Q20" s="57"/>
      <c r="R20" s="57"/>
      <c r="S20" s="24"/>
      <c r="T20" s="26" t="str">
        <f t="shared" si="3"/>
        <v/>
      </c>
      <c r="U20" s="66" t="str">
        <f t="shared" si="1"/>
        <v/>
      </c>
      <c r="V20" s="89">
        <f t="shared" si="2"/>
        <v>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</row>
    <row r="21" spans="1:245" ht="18" customHeight="1" x14ac:dyDescent="0.2">
      <c r="A21" s="13" t="str">
        <f>IF(COUNTA(B21:E21,G21:S21)&gt;0,COUNT(A$8:A20)+1,"")</f>
        <v/>
      </c>
      <c r="B21" s="17"/>
      <c r="C21" s="17"/>
      <c r="D21" s="18"/>
      <c r="E21" s="19"/>
      <c r="F21" s="8" t="str">
        <f t="shared" si="0"/>
        <v/>
      </c>
      <c r="G21" s="24"/>
      <c r="H21" s="25"/>
      <c r="I21" s="57"/>
      <c r="J21" s="57"/>
      <c r="K21" s="25"/>
      <c r="L21" s="25"/>
      <c r="M21" s="57"/>
      <c r="N21" s="24"/>
      <c r="O21" s="24"/>
      <c r="P21" s="57"/>
      <c r="Q21" s="57"/>
      <c r="R21" s="57"/>
      <c r="S21" s="24"/>
      <c r="T21" s="26" t="str">
        <f t="shared" si="3"/>
        <v/>
      </c>
      <c r="U21" s="66" t="str">
        <f t="shared" si="1"/>
        <v/>
      </c>
      <c r="V21" s="89">
        <f t="shared" si="2"/>
        <v>0</v>
      </c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</row>
    <row r="22" spans="1:245" ht="18" customHeight="1" x14ac:dyDescent="0.2">
      <c r="A22" s="13" t="str">
        <f>IF(COUNTA(B22:E22,G22:S22)&gt;0,COUNT(A$8:A21)+1,"")</f>
        <v/>
      </c>
      <c r="B22" s="17"/>
      <c r="C22" s="17"/>
      <c r="D22" s="18"/>
      <c r="E22" s="19"/>
      <c r="F22" s="8" t="str">
        <f t="shared" si="0"/>
        <v/>
      </c>
      <c r="G22" s="24"/>
      <c r="H22" s="25"/>
      <c r="I22" s="57"/>
      <c r="J22" s="57"/>
      <c r="K22" s="25"/>
      <c r="L22" s="25"/>
      <c r="M22" s="57"/>
      <c r="N22" s="24"/>
      <c r="O22" s="24"/>
      <c r="P22" s="57"/>
      <c r="Q22" s="57"/>
      <c r="R22" s="57"/>
      <c r="S22" s="24"/>
      <c r="T22" s="26" t="str">
        <f t="shared" si="3"/>
        <v/>
      </c>
      <c r="U22" s="66" t="str">
        <f t="shared" si="1"/>
        <v/>
      </c>
      <c r="V22" s="89">
        <f t="shared" si="2"/>
        <v>0</v>
      </c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</row>
    <row r="23" spans="1:245" ht="18" customHeight="1" x14ac:dyDescent="0.2">
      <c r="A23" s="13" t="str">
        <f>IF(COUNTA(B23:E23,G23:S23)&gt;0,COUNT(A$8:A22)+1,"")</f>
        <v/>
      </c>
      <c r="B23" s="17"/>
      <c r="C23" s="17"/>
      <c r="D23" s="18"/>
      <c r="E23" s="19"/>
      <c r="F23" s="8" t="str">
        <f t="shared" si="0"/>
        <v/>
      </c>
      <c r="G23" s="24"/>
      <c r="H23" s="25"/>
      <c r="I23" s="57"/>
      <c r="J23" s="57"/>
      <c r="K23" s="25"/>
      <c r="L23" s="25"/>
      <c r="M23" s="57"/>
      <c r="N23" s="24"/>
      <c r="O23" s="24"/>
      <c r="P23" s="57"/>
      <c r="Q23" s="57"/>
      <c r="R23" s="57"/>
      <c r="S23" s="24"/>
      <c r="T23" s="26" t="str">
        <f t="shared" si="3"/>
        <v/>
      </c>
      <c r="U23" s="66" t="str">
        <f t="shared" si="1"/>
        <v/>
      </c>
      <c r="V23" s="89">
        <f t="shared" si="2"/>
        <v>0</v>
      </c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</row>
    <row r="24" spans="1:245" ht="18" customHeight="1" x14ac:dyDescent="0.2">
      <c r="A24" s="13" t="str">
        <f>IF(COUNTA(B24:E24,G24:S24)&gt;0,COUNT(A$8:A23)+1,"")</f>
        <v/>
      </c>
      <c r="B24" s="17"/>
      <c r="C24" s="17"/>
      <c r="D24" s="18"/>
      <c r="E24" s="19"/>
      <c r="F24" s="8" t="str">
        <f t="shared" si="0"/>
        <v/>
      </c>
      <c r="G24" s="24"/>
      <c r="H24" s="25"/>
      <c r="I24" s="57"/>
      <c r="J24" s="57"/>
      <c r="K24" s="25"/>
      <c r="L24" s="25"/>
      <c r="M24" s="57"/>
      <c r="N24" s="24"/>
      <c r="O24" s="24"/>
      <c r="P24" s="57"/>
      <c r="Q24" s="57"/>
      <c r="R24" s="57"/>
      <c r="S24" s="24"/>
      <c r="T24" s="26" t="str">
        <f t="shared" si="3"/>
        <v/>
      </c>
      <c r="U24" s="66" t="str">
        <f t="shared" si="1"/>
        <v/>
      </c>
      <c r="V24" s="89">
        <f t="shared" si="2"/>
        <v>0</v>
      </c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</row>
    <row r="25" spans="1:245" ht="18" customHeight="1" x14ac:dyDescent="0.2">
      <c r="A25" s="13" t="str">
        <f>IF(COUNTA(B25:E25,G25:S25)&gt;0,COUNT(A$8:A24)+1,"")</f>
        <v/>
      </c>
      <c r="B25" s="17"/>
      <c r="C25" s="17"/>
      <c r="D25" s="18"/>
      <c r="E25" s="19"/>
      <c r="F25" s="8" t="str">
        <f t="shared" si="0"/>
        <v/>
      </c>
      <c r="G25" s="24"/>
      <c r="H25" s="25"/>
      <c r="I25" s="57"/>
      <c r="J25" s="57"/>
      <c r="K25" s="25"/>
      <c r="L25" s="25"/>
      <c r="M25" s="57"/>
      <c r="N25" s="24"/>
      <c r="O25" s="24"/>
      <c r="P25" s="57"/>
      <c r="Q25" s="57"/>
      <c r="R25" s="57"/>
      <c r="S25" s="24"/>
      <c r="T25" s="26" t="str">
        <f t="shared" si="3"/>
        <v/>
      </c>
      <c r="U25" s="66" t="str">
        <f t="shared" si="1"/>
        <v/>
      </c>
      <c r="V25" s="89">
        <f t="shared" si="2"/>
        <v>0</v>
      </c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</row>
    <row r="26" spans="1:245" ht="18" customHeight="1" x14ac:dyDescent="0.2">
      <c r="A26" s="13" t="str">
        <f>IF(COUNTA(B26:E26,G26:S26)&gt;0,COUNT(A$8:A25)+1,"")</f>
        <v/>
      </c>
      <c r="B26" s="17"/>
      <c r="C26" s="17"/>
      <c r="D26" s="18"/>
      <c r="E26" s="19"/>
      <c r="F26" s="8" t="str">
        <f t="shared" si="0"/>
        <v/>
      </c>
      <c r="G26" s="24"/>
      <c r="H26" s="25"/>
      <c r="I26" s="57"/>
      <c r="J26" s="57"/>
      <c r="K26" s="25"/>
      <c r="L26" s="25"/>
      <c r="M26" s="57"/>
      <c r="N26" s="24"/>
      <c r="O26" s="24"/>
      <c r="P26" s="57"/>
      <c r="Q26" s="57"/>
      <c r="R26" s="57"/>
      <c r="S26" s="24"/>
      <c r="T26" s="26" t="str">
        <f t="shared" si="3"/>
        <v/>
      </c>
      <c r="U26" s="66" t="str">
        <f t="shared" si="1"/>
        <v/>
      </c>
      <c r="V26" s="89">
        <f t="shared" si="2"/>
        <v>0</v>
      </c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</row>
    <row r="27" spans="1:245" ht="18" customHeight="1" x14ac:dyDescent="0.2">
      <c r="A27" s="13" t="str">
        <f>IF(COUNTA(B27:E27,G27:S27)&gt;0,COUNT(A$8:A26)+1,"")</f>
        <v/>
      </c>
      <c r="B27" s="17"/>
      <c r="C27" s="17"/>
      <c r="D27" s="18"/>
      <c r="E27" s="19"/>
      <c r="F27" s="8" t="str">
        <f t="shared" si="0"/>
        <v/>
      </c>
      <c r="G27" s="24"/>
      <c r="H27" s="25"/>
      <c r="I27" s="57"/>
      <c r="J27" s="57"/>
      <c r="K27" s="25"/>
      <c r="L27" s="25"/>
      <c r="M27" s="57"/>
      <c r="N27" s="24"/>
      <c r="O27" s="24"/>
      <c r="P27" s="57"/>
      <c r="Q27" s="57"/>
      <c r="R27" s="57"/>
      <c r="S27" s="24"/>
      <c r="T27" s="26" t="str">
        <f t="shared" si="3"/>
        <v/>
      </c>
      <c r="U27" s="66" t="str">
        <f t="shared" si="1"/>
        <v/>
      </c>
      <c r="V27" s="89">
        <f t="shared" si="2"/>
        <v>0</v>
      </c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</row>
    <row r="28" spans="1:245" ht="18" customHeight="1" x14ac:dyDescent="0.2">
      <c r="A28" s="13" t="str">
        <f>IF(COUNTA(B28:E28,G28:S28)&gt;0,COUNT(A$8:A27)+1,"")</f>
        <v/>
      </c>
      <c r="B28" s="17"/>
      <c r="C28" s="17"/>
      <c r="D28" s="18"/>
      <c r="E28" s="19"/>
      <c r="F28" s="8" t="str">
        <f t="shared" si="0"/>
        <v/>
      </c>
      <c r="G28" s="24"/>
      <c r="H28" s="25"/>
      <c r="I28" s="57"/>
      <c r="J28" s="57"/>
      <c r="K28" s="25"/>
      <c r="L28" s="25"/>
      <c r="M28" s="57"/>
      <c r="N28" s="24"/>
      <c r="O28" s="24"/>
      <c r="P28" s="57"/>
      <c r="Q28" s="57"/>
      <c r="R28" s="57"/>
      <c r="S28" s="24"/>
      <c r="T28" s="26" t="str">
        <f t="shared" si="3"/>
        <v/>
      </c>
      <c r="U28" s="66" t="str">
        <f t="shared" si="1"/>
        <v/>
      </c>
      <c r="V28" s="89">
        <f t="shared" si="2"/>
        <v>0</v>
      </c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</row>
    <row r="29" spans="1:245" ht="18" customHeight="1" x14ac:dyDescent="0.2">
      <c r="A29" s="13" t="str">
        <f>IF(COUNTA(B29:E29,G29:S29)&gt;0,COUNT(A$8:A28)+1,"")</f>
        <v/>
      </c>
      <c r="B29" s="17"/>
      <c r="C29" s="17"/>
      <c r="D29" s="18"/>
      <c r="E29" s="19"/>
      <c r="F29" s="8" t="str">
        <f t="shared" si="0"/>
        <v/>
      </c>
      <c r="G29" s="24"/>
      <c r="H29" s="25"/>
      <c r="I29" s="57"/>
      <c r="J29" s="57"/>
      <c r="K29" s="25"/>
      <c r="L29" s="25"/>
      <c r="M29" s="57"/>
      <c r="N29" s="24"/>
      <c r="O29" s="24"/>
      <c r="P29" s="57"/>
      <c r="Q29" s="57"/>
      <c r="R29" s="57"/>
      <c r="S29" s="24"/>
      <c r="T29" s="26" t="str">
        <f t="shared" si="3"/>
        <v/>
      </c>
      <c r="U29" s="66" t="str">
        <f t="shared" si="1"/>
        <v/>
      </c>
      <c r="V29" s="89">
        <f t="shared" si="2"/>
        <v>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</row>
    <row r="30" spans="1:245" ht="18" customHeight="1" x14ac:dyDescent="0.2">
      <c r="A30" s="13" t="str">
        <f>IF(COUNTA(B30:E30,G30:S30)&gt;0,COUNT(A$8:A29)+1,"")</f>
        <v/>
      </c>
      <c r="B30" s="17"/>
      <c r="C30" s="17"/>
      <c r="D30" s="18"/>
      <c r="E30" s="19"/>
      <c r="F30" s="8" t="str">
        <f t="shared" si="0"/>
        <v/>
      </c>
      <c r="G30" s="24"/>
      <c r="H30" s="25"/>
      <c r="I30" s="57"/>
      <c r="J30" s="57"/>
      <c r="K30" s="25"/>
      <c r="L30" s="25"/>
      <c r="M30" s="57"/>
      <c r="N30" s="24"/>
      <c r="O30" s="24"/>
      <c r="P30" s="57"/>
      <c r="Q30" s="57"/>
      <c r="R30" s="57"/>
      <c r="S30" s="24"/>
      <c r="T30" s="26" t="str">
        <f t="shared" si="3"/>
        <v/>
      </c>
      <c r="U30" s="66" t="str">
        <f t="shared" si="1"/>
        <v/>
      </c>
      <c r="V30" s="89">
        <f t="shared" si="2"/>
        <v>0</v>
      </c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</row>
    <row r="31" spans="1:245" s="3" customFormat="1" ht="18" customHeight="1" x14ac:dyDescent="0.2">
      <c r="A31" s="13" t="str">
        <f>IF(COUNTA(B31:E31,G31:S31)&gt;0,COUNT(A$8:A30)+1,"")</f>
        <v/>
      </c>
      <c r="B31" s="17"/>
      <c r="C31" s="17"/>
      <c r="D31" s="18"/>
      <c r="E31" s="19"/>
      <c r="F31" s="8" t="str">
        <f t="shared" si="0"/>
        <v/>
      </c>
      <c r="G31" s="24"/>
      <c r="H31" s="25"/>
      <c r="I31" s="57"/>
      <c r="J31" s="57"/>
      <c r="K31" s="25"/>
      <c r="L31" s="25"/>
      <c r="M31" s="57"/>
      <c r="N31" s="24"/>
      <c r="O31" s="24"/>
      <c r="P31" s="57"/>
      <c r="Q31" s="57"/>
      <c r="R31" s="57"/>
      <c r="S31" s="24"/>
      <c r="T31" s="26" t="str">
        <f t="shared" si="3"/>
        <v/>
      </c>
      <c r="U31" s="66" t="str">
        <f t="shared" si="1"/>
        <v/>
      </c>
      <c r="V31" s="89">
        <f t="shared" si="2"/>
        <v>0</v>
      </c>
    </row>
    <row r="32" spans="1:245" s="3" customFormat="1" ht="18" customHeight="1" x14ac:dyDescent="0.2">
      <c r="A32" s="13" t="str">
        <f>IF(COUNTA(B32:E32,G32:S32)&gt;0,COUNT(A$8:A31)+1,"")</f>
        <v/>
      </c>
      <c r="B32" s="21"/>
      <c r="C32" s="21"/>
      <c r="D32" s="18"/>
      <c r="E32" s="19"/>
      <c r="F32" s="8" t="str">
        <f t="shared" si="0"/>
        <v/>
      </c>
      <c r="G32" s="24"/>
      <c r="H32" s="25"/>
      <c r="I32" s="57"/>
      <c r="J32" s="57"/>
      <c r="K32" s="25"/>
      <c r="L32" s="25"/>
      <c r="M32" s="57"/>
      <c r="N32" s="24"/>
      <c r="O32" s="24"/>
      <c r="P32" s="57"/>
      <c r="Q32" s="57"/>
      <c r="R32" s="57"/>
      <c r="S32" s="24"/>
      <c r="T32" s="26" t="str">
        <f t="shared" si="3"/>
        <v/>
      </c>
      <c r="U32" s="66" t="str">
        <f t="shared" si="1"/>
        <v/>
      </c>
      <c r="V32" s="89">
        <f t="shared" si="2"/>
        <v>0</v>
      </c>
    </row>
    <row r="33" spans="1:22" s="3" customFormat="1" ht="18" customHeight="1" x14ac:dyDescent="0.2">
      <c r="A33" s="13" t="str">
        <f>IF(COUNTA(B33:E33,G33:S33)&gt;0,COUNT(A$8:A32)+1,"")</f>
        <v/>
      </c>
      <c r="B33" s="21"/>
      <c r="C33" s="21"/>
      <c r="D33" s="18"/>
      <c r="E33" s="19"/>
      <c r="F33" s="8" t="str">
        <f t="shared" si="0"/>
        <v/>
      </c>
      <c r="G33" s="24"/>
      <c r="H33" s="25"/>
      <c r="I33" s="57"/>
      <c r="J33" s="57"/>
      <c r="K33" s="25"/>
      <c r="L33" s="25"/>
      <c r="M33" s="57"/>
      <c r="N33" s="24"/>
      <c r="O33" s="24"/>
      <c r="P33" s="57"/>
      <c r="Q33" s="57"/>
      <c r="R33" s="57"/>
      <c r="S33" s="24"/>
      <c r="T33" s="26" t="str">
        <f t="shared" si="3"/>
        <v/>
      </c>
      <c r="U33" s="66" t="str">
        <f t="shared" si="1"/>
        <v/>
      </c>
      <c r="V33" s="89">
        <f t="shared" si="2"/>
        <v>0</v>
      </c>
    </row>
    <row r="34" spans="1:22" s="3" customFormat="1" ht="18" customHeight="1" x14ac:dyDescent="0.2">
      <c r="A34" s="13" t="str">
        <f>IF(COUNTA(B34:E34,G34:S34)&gt;0,COUNT(A$8:A33)+1,"")</f>
        <v/>
      </c>
      <c r="B34" s="21"/>
      <c r="C34" s="21"/>
      <c r="D34" s="18"/>
      <c r="E34" s="19"/>
      <c r="F34" s="8" t="str">
        <f t="shared" si="0"/>
        <v/>
      </c>
      <c r="G34" s="24"/>
      <c r="H34" s="25"/>
      <c r="I34" s="57"/>
      <c r="J34" s="57"/>
      <c r="K34" s="25"/>
      <c r="L34" s="25"/>
      <c r="M34" s="57"/>
      <c r="N34" s="24"/>
      <c r="O34" s="24"/>
      <c r="P34" s="57"/>
      <c r="Q34" s="57"/>
      <c r="R34" s="57"/>
      <c r="S34" s="24"/>
      <c r="T34" s="26" t="str">
        <f t="shared" si="3"/>
        <v/>
      </c>
      <c r="U34" s="66" t="str">
        <f t="shared" si="1"/>
        <v/>
      </c>
      <c r="V34" s="89">
        <f t="shared" si="2"/>
        <v>0</v>
      </c>
    </row>
    <row r="35" spans="1:22" s="3" customFormat="1" ht="18" customHeight="1" x14ac:dyDescent="0.2">
      <c r="A35" s="13" t="str">
        <f>IF(COUNTA(B35:E35,G35:S35)&gt;0,COUNT(A$8:A34)+1,"")</f>
        <v/>
      </c>
      <c r="B35" s="21"/>
      <c r="C35" s="21"/>
      <c r="D35" s="18"/>
      <c r="E35" s="19"/>
      <c r="F35" s="8" t="str">
        <f t="shared" si="0"/>
        <v/>
      </c>
      <c r="G35" s="24"/>
      <c r="H35" s="25"/>
      <c r="I35" s="57"/>
      <c r="J35" s="57"/>
      <c r="K35" s="25"/>
      <c r="L35" s="25"/>
      <c r="M35" s="57"/>
      <c r="N35" s="24"/>
      <c r="O35" s="24"/>
      <c r="P35" s="57"/>
      <c r="Q35" s="57"/>
      <c r="R35" s="57"/>
      <c r="S35" s="24"/>
      <c r="T35" s="26" t="str">
        <f t="shared" si="3"/>
        <v/>
      </c>
      <c r="U35" s="66" t="str">
        <f t="shared" si="1"/>
        <v/>
      </c>
      <c r="V35" s="89">
        <f t="shared" si="2"/>
        <v>0</v>
      </c>
    </row>
    <row r="36" spans="1:22" s="3" customFormat="1" ht="18" customHeight="1" x14ac:dyDescent="0.2">
      <c r="A36" s="13" t="str">
        <f>IF(COUNTA(B36:E36,G36:S36)&gt;0,COUNT(A$8:A35)+1,"")</f>
        <v/>
      </c>
      <c r="B36" s="21"/>
      <c r="C36" s="21"/>
      <c r="D36" s="18"/>
      <c r="E36" s="19"/>
      <c r="F36" s="8" t="str">
        <f t="shared" si="0"/>
        <v/>
      </c>
      <c r="G36" s="24"/>
      <c r="H36" s="25"/>
      <c r="I36" s="57"/>
      <c r="J36" s="57"/>
      <c r="K36" s="25"/>
      <c r="L36" s="25"/>
      <c r="M36" s="57"/>
      <c r="N36" s="24"/>
      <c r="O36" s="24"/>
      <c r="P36" s="57"/>
      <c r="Q36" s="57"/>
      <c r="R36" s="57"/>
      <c r="S36" s="24"/>
      <c r="T36" s="26" t="str">
        <f t="shared" si="3"/>
        <v/>
      </c>
      <c r="U36" s="66" t="str">
        <f t="shared" si="1"/>
        <v/>
      </c>
      <c r="V36" s="89">
        <f t="shared" si="2"/>
        <v>0</v>
      </c>
    </row>
    <row r="37" spans="1:22" s="3" customFormat="1" ht="18" customHeight="1" x14ac:dyDescent="0.2">
      <c r="A37" s="13" t="str">
        <f>IF(COUNTA(B37:E37,G37:S37)&gt;0,COUNT(A$8:A36)+1,"")</f>
        <v/>
      </c>
      <c r="B37" s="21"/>
      <c r="C37" s="21"/>
      <c r="D37" s="18"/>
      <c r="E37" s="19"/>
      <c r="F37" s="8" t="str">
        <f t="shared" si="0"/>
        <v/>
      </c>
      <c r="G37" s="24"/>
      <c r="H37" s="25"/>
      <c r="I37" s="57"/>
      <c r="J37" s="57"/>
      <c r="K37" s="25"/>
      <c r="L37" s="25"/>
      <c r="M37" s="57"/>
      <c r="N37" s="24"/>
      <c r="O37" s="24"/>
      <c r="P37" s="57"/>
      <c r="Q37" s="57"/>
      <c r="R37" s="57"/>
      <c r="S37" s="24"/>
      <c r="T37" s="26" t="str">
        <f t="shared" si="3"/>
        <v/>
      </c>
      <c r="U37" s="66" t="str">
        <f t="shared" si="1"/>
        <v/>
      </c>
      <c r="V37" s="89">
        <f t="shared" si="2"/>
        <v>0</v>
      </c>
    </row>
    <row r="38" spans="1:22" s="3" customFormat="1" ht="18" customHeight="1" x14ac:dyDescent="0.2">
      <c r="A38" s="13" t="str">
        <f>IF(COUNTA(B38:E38,G38:S38)&gt;0,COUNT(A$8:A37)+1,"")</f>
        <v/>
      </c>
      <c r="B38" s="21"/>
      <c r="C38" s="21"/>
      <c r="D38" s="18"/>
      <c r="E38" s="19"/>
      <c r="F38" s="8" t="str">
        <f t="shared" si="0"/>
        <v/>
      </c>
      <c r="G38" s="24"/>
      <c r="H38" s="25"/>
      <c r="I38" s="57"/>
      <c r="J38" s="57"/>
      <c r="K38" s="25"/>
      <c r="L38" s="25"/>
      <c r="M38" s="57"/>
      <c r="N38" s="24"/>
      <c r="O38" s="24"/>
      <c r="P38" s="57"/>
      <c r="Q38" s="57"/>
      <c r="R38" s="57"/>
      <c r="S38" s="24"/>
      <c r="T38" s="26" t="str">
        <f t="shared" si="3"/>
        <v/>
      </c>
      <c r="U38" s="66" t="str">
        <f t="shared" si="1"/>
        <v/>
      </c>
      <c r="V38" s="89">
        <f t="shared" si="2"/>
        <v>0</v>
      </c>
    </row>
    <row r="39" spans="1:22" s="3" customFormat="1" ht="18" customHeight="1" x14ac:dyDescent="0.2">
      <c r="A39" s="13" t="str">
        <f>IF(COUNTA(B39:E39,G39:S39)&gt;0,COUNT(A$8:A38)+1,"")</f>
        <v/>
      </c>
      <c r="B39" s="21"/>
      <c r="C39" s="21"/>
      <c r="D39" s="18"/>
      <c r="E39" s="19"/>
      <c r="F39" s="8" t="str">
        <f t="shared" si="0"/>
        <v/>
      </c>
      <c r="G39" s="24"/>
      <c r="H39" s="25"/>
      <c r="I39" s="57"/>
      <c r="J39" s="57"/>
      <c r="K39" s="25"/>
      <c r="L39" s="25"/>
      <c r="M39" s="57"/>
      <c r="N39" s="24"/>
      <c r="O39" s="24"/>
      <c r="P39" s="57"/>
      <c r="Q39" s="57"/>
      <c r="R39" s="57"/>
      <c r="S39" s="24"/>
      <c r="T39" s="26" t="str">
        <f t="shared" si="3"/>
        <v/>
      </c>
      <c r="U39" s="66" t="str">
        <f t="shared" si="1"/>
        <v/>
      </c>
      <c r="V39" s="89">
        <f t="shared" si="2"/>
        <v>0</v>
      </c>
    </row>
    <row r="40" spans="1:22" s="3" customFormat="1" ht="18" customHeight="1" x14ac:dyDescent="0.2">
      <c r="A40" s="13" t="str">
        <f>IF(COUNTA(B40:E40,G40:S40)&gt;0,COUNT(A$8:A39)+1,"")</f>
        <v/>
      </c>
      <c r="B40" s="21"/>
      <c r="C40" s="21"/>
      <c r="D40" s="18"/>
      <c r="E40" s="19"/>
      <c r="F40" s="8" t="str">
        <f t="shared" si="0"/>
        <v/>
      </c>
      <c r="G40" s="24"/>
      <c r="H40" s="25"/>
      <c r="I40" s="57"/>
      <c r="J40" s="57"/>
      <c r="K40" s="25"/>
      <c r="L40" s="25"/>
      <c r="M40" s="57"/>
      <c r="N40" s="24"/>
      <c r="O40" s="24"/>
      <c r="P40" s="57"/>
      <c r="Q40" s="57"/>
      <c r="R40" s="57"/>
      <c r="S40" s="24"/>
      <c r="T40" s="26" t="str">
        <f t="shared" si="3"/>
        <v/>
      </c>
      <c r="U40" s="66" t="str">
        <f t="shared" si="1"/>
        <v/>
      </c>
      <c r="V40" s="89">
        <f t="shared" si="2"/>
        <v>0</v>
      </c>
    </row>
    <row r="41" spans="1:22" s="3" customFormat="1" ht="18" customHeight="1" x14ac:dyDescent="0.2">
      <c r="A41" s="13" t="str">
        <f>IF(COUNTA(B41:E41,G41:S41)&gt;0,COUNT(A$8:A40)+1,"")</f>
        <v/>
      </c>
      <c r="B41" s="21"/>
      <c r="C41" s="21"/>
      <c r="D41" s="18"/>
      <c r="E41" s="19"/>
      <c r="F41" s="8" t="str">
        <f t="shared" si="0"/>
        <v/>
      </c>
      <c r="G41" s="24"/>
      <c r="H41" s="25"/>
      <c r="I41" s="57"/>
      <c r="J41" s="57"/>
      <c r="K41" s="25"/>
      <c r="L41" s="25"/>
      <c r="M41" s="57"/>
      <c r="N41" s="24"/>
      <c r="O41" s="24"/>
      <c r="P41" s="57"/>
      <c r="Q41" s="57"/>
      <c r="R41" s="57"/>
      <c r="S41" s="24"/>
      <c r="T41" s="26" t="str">
        <f t="shared" si="3"/>
        <v/>
      </c>
      <c r="U41" s="66" t="str">
        <f t="shared" si="1"/>
        <v/>
      </c>
      <c r="V41" s="89">
        <f t="shared" si="2"/>
        <v>0</v>
      </c>
    </row>
    <row r="42" spans="1:22" s="3" customFormat="1" ht="18" customHeight="1" x14ac:dyDescent="0.2">
      <c r="A42" s="13" t="str">
        <f>IF(COUNTA(B42:E42,G42:S42)&gt;0,COUNT(A$8:A41)+1,"")</f>
        <v/>
      </c>
      <c r="B42" s="21"/>
      <c r="C42" s="21"/>
      <c r="D42" s="18"/>
      <c r="E42" s="19"/>
      <c r="F42" s="8" t="str">
        <f t="shared" si="0"/>
        <v/>
      </c>
      <c r="G42" s="24"/>
      <c r="H42" s="25"/>
      <c r="I42" s="57"/>
      <c r="J42" s="57"/>
      <c r="K42" s="25"/>
      <c r="L42" s="25"/>
      <c r="M42" s="57"/>
      <c r="N42" s="24"/>
      <c r="O42" s="24"/>
      <c r="P42" s="57"/>
      <c r="Q42" s="57"/>
      <c r="R42" s="57"/>
      <c r="S42" s="24"/>
      <c r="T42" s="26" t="str">
        <f t="shared" si="3"/>
        <v/>
      </c>
      <c r="U42" s="66" t="str">
        <f t="shared" si="1"/>
        <v/>
      </c>
      <c r="V42" s="89">
        <f t="shared" si="2"/>
        <v>0</v>
      </c>
    </row>
    <row r="43" spans="1:22" s="3" customFormat="1" ht="18" customHeight="1" x14ac:dyDescent="0.2">
      <c r="A43" s="13" t="str">
        <f>IF(COUNTA(B43:E43,G43:S43)&gt;0,COUNT(A$8:A42)+1,"")</f>
        <v/>
      </c>
      <c r="B43" s="21"/>
      <c r="C43" s="21"/>
      <c r="D43" s="18"/>
      <c r="E43" s="19"/>
      <c r="F43" s="8" t="str">
        <f t="shared" si="0"/>
        <v/>
      </c>
      <c r="G43" s="24"/>
      <c r="H43" s="25"/>
      <c r="I43" s="57"/>
      <c r="J43" s="57"/>
      <c r="K43" s="25"/>
      <c r="L43" s="25"/>
      <c r="M43" s="57"/>
      <c r="N43" s="24"/>
      <c r="O43" s="24"/>
      <c r="P43" s="57"/>
      <c r="Q43" s="57"/>
      <c r="R43" s="57"/>
      <c r="S43" s="24"/>
      <c r="T43" s="26" t="str">
        <f t="shared" si="3"/>
        <v/>
      </c>
      <c r="U43" s="66" t="str">
        <f t="shared" si="1"/>
        <v/>
      </c>
      <c r="V43" s="89">
        <f t="shared" si="2"/>
        <v>0</v>
      </c>
    </row>
    <row r="44" spans="1:22" s="3" customFormat="1" ht="18" customHeight="1" x14ac:dyDescent="0.2">
      <c r="A44" s="13" t="str">
        <f>IF(COUNTA(B44:E44,G44:S44)&gt;0,COUNT(A$8:A43)+1,"")</f>
        <v/>
      </c>
      <c r="B44" s="21"/>
      <c r="C44" s="21"/>
      <c r="D44" s="18"/>
      <c r="E44" s="19"/>
      <c r="F44" s="8" t="str">
        <f t="shared" si="0"/>
        <v/>
      </c>
      <c r="G44" s="24"/>
      <c r="H44" s="25"/>
      <c r="I44" s="57"/>
      <c r="J44" s="57"/>
      <c r="K44" s="25"/>
      <c r="L44" s="25"/>
      <c r="M44" s="57"/>
      <c r="N44" s="24"/>
      <c r="O44" s="24"/>
      <c r="P44" s="57"/>
      <c r="Q44" s="57"/>
      <c r="R44" s="57"/>
      <c r="S44" s="24"/>
      <c r="T44" s="26" t="str">
        <f t="shared" si="3"/>
        <v/>
      </c>
      <c r="U44" s="66" t="str">
        <f t="shared" si="1"/>
        <v/>
      </c>
      <c r="V44" s="89">
        <f t="shared" si="2"/>
        <v>0</v>
      </c>
    </row>
    <row r="45" spans="1:22" s="3" customFormat="1" ht="18" customHeight="1" x14ac:dyDescent="0.2">
      <c r="A45" s="13" t="str">
        <f>IF(COUNTA(B45:E45,G45:S45)&gt;0,COUNT(A$8:A44)+1,"")</f>
        <v/>
      </c>
      <c r="B45" s="21"/>
      <c r="C45" s="21"/>
      <c r="D45" s="18"/>
      <c r="E45" s="19"/>
      <c r="F45" s="8" t="str">
        <f t="shared" si="0"/>
        <v/>
      </c>
      <c r="G45" s="24"/>
      <c r="H45" s="25"/>
      <c r="I45" s="57"/>
      <c r="J45" s="57"/>
      <c r="K45" s="25"/>
      <c r="L45" s="25"/>
      <c r="M45" s="57"/>
      <c r="N45" s="24"/>
      <c r="O45" s="24"/>
      <c r="P45" s="57"/>
      <c r="Q45" s="57"/>
      <c r="R45" s="57"/>
      <c r="S45" s="24"/>
      <c r="T45" s="26" t="str">
        <f t="shared" si="3"/>
        <v/>
      </c>
      <c r="U45" s="66" t="str">
        <f t="shared" si="1"/>
        <v/>
      </c>
      <c r="V45" s="89">
        <f t="shared" si="2"/>
        <v>0</v>
      </c>
    </row>
    <row r="46" spans="1:22" s="3" customFormat="1" ht="18" customHeight="1" x14ac:dyDescent="0.2">
      <c r="A46" s="13" t="str">
        <f>IF(COUNTA(B46:E46,G46:S46)&gt;0,COUNT(A$8:A45)+1,"")</f>
        <v/>
      </c>
      <c r="B46" s="21"/>
      <c r="C46" s="21"/>
      <c r="D46" s="18"/>
      <c r="E46" s="19"/>
      <c r="F46" s="8" t="str">
        <f t="shared" si="0"/>
        <v/>
      </c>
      <c r="G46" s="24"/>
      <c r="H46" s="25"/>
      <c r="I46" s="57"/>
      <c r="J46" s="57"/>
      <c r="K46" s="25"/>
      <c r="L46" s="25"/>
      <c r="M46" s="57"/>
      <c r="N46" s="24"/>
      <c r="O46" s="24"/>
      <c r="P46" s="57"/>
      <c r="Q46" s="57"/>
      <c r="R46" s="57"/>
      <c r="S46" s="24"/>
      <c r="T46" s="26" t="str">
        <f t="shared" si="3"/>
        <v/>
      </c>
      <c r="U46" s="66" t="str">
        <f t="shared" si="1"/>
        <v/>
      </c>
      <c r="V46" s="89">
        <f t="shared" si="2"/>
        <v>0</v>
      </c>
    </row>
    <row r="47" spans="1:22" s="3" customFormat="1" ht="18" customHeight="1" x14ac:dyDescent="0.2">
      <c r="A47" s="13" t="str">
        <f>IF(COUNTA(B47:E47,G47:S47)&gt;0,COUNT(A$8:A46)+1,"")</f>
        <v/>
      </c>
      <c r="B47" s="21"/>
      <c r="C47" s="21"/>
      <c r="D47" s="18"/>
      <c r="E47" s="19"/>
      <c r="F47" s="8" t="str">
        <f t="shared" si="0"/>
        <v/>
      </c>
      <c r="G47" s="24"/>
      <c r="H47" s="25"/>
      <c r="I47" s="57"/>
      <c r="J47" s="57"/>
      <c r="K47" s="25"/>
      <c r="L47" s="25"/>
      <c r="M47" s="57"/>
      <c r="N47" s="24"/>
      <c r="O47" s="24"/>
      <c r="P47" s="57"/>
      <c r="Q47" s="57"/>
      <c r="R47" s="57"/>
      <c r="S47" s="24"/>
      <c r="T47" s="26" t="str">
        <f t="shared" si="3"/>
        <v/>
      </c>
      <c r="U47" s="66" t="str">
        <f t="shared" si="1"/>
        <v/>
      </c>
      <c r="V47" s="89">
        <f t="shared" si="2"/>
        <v>0</v>
      </c>
    </row>
    <row r="48" spans="1:22" s="3" customFormat="1" ht="18" customHeight="1" x14ac:dyDescent="0.2">
      <c r="A48" s="13" t="str">
        <f>IF(COUNTA(B48:E48,G48:S48)&gt;0,COUNT(A$8:A47)+1,"")</f>
        <v/>
      </c>
      <c r="B48" s="21"/>
      <c r="C48" s="21"/>
      <c r="D48" s="18"/>
      <c r="E48" s="19"/>
      <c r="F48" s="8" t="str">
        <f t="shared" si="0"/>
        <v/>
      </c>
      <c r="G48" s="24"/>
      <c r="H48" s="25"/>
      <c r="I48" s="57"/>
      <c r="J48" s="57"/>
      <c r="K48" s="25"/>
      <c r="L48" s="25"/>
      <c r="M48" s="57"/>
      <c r="N48" s="24"/>
      <c r="O48" s="24"/>
      <c r="P48" s="57"/>
      <c r="Q48" s="57"/>
      <c r="R48" s="57"/>
      <c r="S48" s="24"/>
      <c r="T48" s="26" t="str">
        <f t="shared" si="3"/>
        <v/>
      </c>
      <c r="U48" s="66" t="str">
        <f t="shared" si="1"/>
        <v/>
      </c>
      <c r="V48" s="89">
        <f t="shared" si="2"/>
        <v>0</v>
      </c>
    </row>
    <row r="49" spans="1:22" s="3" customFormat="1" ht="18" customHeight="1" x14ac:dyDescent="0.2">
      <c r="A49" s="13" t="str">
        <f>IF(COUNTA(B49:E49,G49:S49)&gt;0,COUNT(A$8:A48)+1,"")</f>
        <v/>
      </c>
      <c r="B49" s="21"/>
      <c r="C49" s="21"/>
      <c r="D49" s="18"/>
      <c r="E49" s="19"/>
      <c r="F49" s="8" t="str">
        <f t="shared" si="0"/>
        <v/>
      </c>
      <c r="G49" s="24"/>
      <c r="H49" s="25"/>
      <c r="I49" s="57"/>
      <c r="J49" s="57"/>
      <c r="K49" s="25"/>
      <c r="L49" s="25"/>
      <c r="M49" s="57"/>
      <c r="N49" s="24"/>
      <c r="O49" s="24"/>
      <c r="P49" s="57"/>
      <c r="Q49" s="57"/>
      <c r="R49" s="57"/>
      <c r="S49" s="24"/>
      <c r="T49" s="26" t="str">
        <f t="shared" si="3"/>
        <v/>
      </c>
      <c r="U49" s="66" t="str">
        <f t="shared" si="1"/>
        <v/>
      </c>
      <c r="V49" s="89">
        <f t="shared" si="2"/>
        <v>0</v>
      </c>
    </row>
    <row r="50" spans="1:22" s="3" customFormat="1" ht="18" customHeight="1" x14ac:dyDescent="0.2">
      <c r="A50" s="13" t="str">
        <f>IF(COUNTA(B50:E50,G50:S50)&gt;0,COUNT(A$8:A49)+1,"")</f>
        <v/>
      </c>
      <c r="B50" s="21"/>
      <c r="C50" s="21"/>
      <c r="D50" s="18"/>
      <c r="E50" s="19"/>
      <c r="F50" s="8" t="str">
        <f t="shared" si="0"/>
        <v/>
      </c>
      <c r="G50" s="24"/>
      <c r="H50" s="25"/>
      <c r="I50" s="57"/>
      <c r="J50" s="57"/>
      <c r="K50" s="25"/>
      <c r="L50" s="25"/>
      <c r="M50" s="57"/>
      <c r="N50" s="24"/>
      <c r="O50" s="24"/>
      <c r="P50" s="57"/>
      <c r="Q50" s="57"/>
      <c r="R50" s="57"/>
      <c r="S50" s="24"/>
      <c r="T50" s="26" t="str">
        <f t="shared" si="3"/>
        <v/>
      </c>
      <c r="U50" s="66" t="str">
        <f t="shared" si="1"/>
        <v/>
      </c>
      <c r="V50" s="89">
        <f t="shared" si="2"/>
        <v>0</v>
      </c>
    </row>
    <row r="51" spans="1:22" s="3" customFormat="1" ht="18" customHeight="1" x14ac:dyDescent="0.2">
      <c r="A51" s="13" t="str">
        <f>IF(COUNTA(B51:E51,G51:S51)&gt;0,COUNT(A$8:A50)+1,"")</f>
        <v/>
      </c>
      <c r="B51" s="21"/>
      <c r="C51" s="21"/>
      <c r="D51" s="18"/>
      <c r="E51" s="19"/>
      <c r="F51" s="8" t="str">
        <f t="shared" si="0"/>
        <v/>
      </c>
      <c r="G51" s="24"/>
      <c r="H51" s="25"/>
      <c r="I51" s="57"/>
      <c r="J51" s="57"/>
      <c r="K51" s="25"/>
      <c r="L51" s="25"/>
      <c r="M51" s="57"/>
      <c r="N51" s="24"/>
      <c r="O51" s="24"/>
      <c r="P51" s="57"/>
      <c r="Q51" s="57"/>
      <c r="R51" s="57"/>
      <c r="S51" s="24"/>
      <c r="T51" s="26" t="str">
        <f t="shared" si="3"/>
        <v/>
      </c>
      <c r="U51" s="66" t="str">
        <f t="shared" si="1"/>
        <v/>
      </c>
      <c r="V51" s="89">
        <f t="shared" si="2"/>
        <v>0</v>
      </c>
    </row>
    <row r="52" spans="1:22" s="3" customFormat="1" ht="18" customHeight="1" x14ac:dyDescent="0.2">
      <c r="A52" s="13" t="str">
        <f>IF(COUNTA(B52:E52,G52:S52)&gt;0,COUNT(A$8:A51)+1,"")</f>
        <v/>
      </c>
      <c r="B52" s="21"/>
      <c r="C52" s="22"/>
      <c r="D52" s="18"/>
      <c r="E52" s="19"/>
      <c r="F52" s="8" t="str">
        <f t="shared" si="0"/>
        <v/>
      </c>
      <c r="G52" s="24"/>
      <c r="H52" s="25"/>
      <c r="I52" s="57"/>
      <c r="J52" s="57"/>
      <c r="K52" s="25"/>
      <c r="L52" s="25"/>
      <c r="M52" s="57"/>
      <c r="N52" s="24"/>
      <c r="O52" s="24"/>
      <c r="P52" s="57"/>
      <c r="Q52" s="57"/>
      <c r="R52" s="57"/>
      <c r="S52" s="24"/>
      <c r="T52" s="26" t="str">
        <f t="shared" si="3"/>
        <v/>
      </c>
      <c r="U52" s="66" t="str">
        <f t="shared" si="1"/>
        <v/>
      </c>
      <c r="V52" s="89">
        <f t="shared" si="2"/>
        <v>0</v>
      </c>
    </row>
    <row r="53" spans="1:22" s="3" customFormat="1" ht="18" customHeight="1" x14ac:dyDescent="0.2">
      <c r="A53" s="13" t="str">
        <f>IF(COUNTA(B53:E53,G53:S53)&gt;0,COUNT(A$8:A52)+1,"")</f>
        <v/>
      </c>
      <c r="B53" s="21"/>
      <c r="C53" s="21"/>
      <c r="D53" s="18"/>
      <c r="E53" s="19"/>
      <c r="F53" s="8" t="str">
        <f t="shared" si="0"/>
        <v/>
      </c>
      <c r="G53" s="24"/>
      <c r="H53" s="25"/>
      <c r="I53" s="57"/>
      <c r="J53" s="57"/>
      <c r="K53" s="25"/>
      <c r="L53" s="25"/>
      <c r="M53" s="57"/>
      <c r="N53" s="24"/>
      <c r="O53" s="24"/>
      <c r="P53" s="57"/>
      <c r="Q53" s="57"/>
      <c r="R53" s="57"/>
      <c r="S53" s="24"/>
      <c r="T53" s="26" t="str">
        <f t="shared" si="3"/>
        <v/>
      </c>
      <c r="U53" s="66" t="str">
        <f t="shared" si="1"/>
        <v/>
      </c>
      <c r="V53" s="89">
        <f t="shared" si="2"/>
        <v>0</v>
      </c>
    </row>
    <row r="54" spans="1:22" s="3" customFormat="1" ht="18" customHeight="1" x14ac:dyDescent="0.2">
      <c r="A54" s="13" t="str">
        <f>IF(COUNTA(B54:E54,G54:S54)&gt;0,COUNT(A$8:A53)+1,"")</f>
        <v/>
      </c>
      <c r="B54" s="23"/>
      <c r="C54" s="21"/>
      <c r="D54" s="18"/>
      <c r="E54" s="19"/>
      <c r="F54" s="8" t="str">
        <f t="shared" si="0"/>
        <v/>
      </c>
      <c r="G54" s="24"/>
      <c r="H54" s="25"/>
      <c r="I54" s="57"/>
      <c r="J54" s="57"/>
      <c r="K54" s="25"/>
      <c r="L54" s="25"/>
      <c r="M54" s="57"/>
      <c r="N54" s="24"/>
      <c r="O54" s="24"/>
      <c r="P54" s="57"/>
      <c r="Q54" s="57"/>
      <c r="R54" s="57"/>
      <c r="S54" s="24"/>
      <c r="T54" s="26" t="str">
        <f t="shared" si="3"/>
        <v/>
      </c>
      <c r="U54" s="66" t="str">
        <f t="shared" si="1"/>
        <v/>
      </c>
      <c r="V54" s="89">
        <f t="shared" si="2"/>
        <v>0</v>
      </c>
    </row>
    <row r="55" spans="1:22" s="3" customFormat="1" ht="18" customHeight="1" x14ac:dyDescent="0.2">
      <c r="A55" s="13" t="str">
        <f>IF(COUNTA(B55:E55,G55:S55)&gt;0,COUNT(A$8:A54)+1,"")</f>
        <v/>
      </c>
      <c r="B55" s="17"/>
      <c r="C55" s="17"/>
      <c r="D55" s="18"/>
      <c r="E55" s="19"/>
      <c r="F55" s="8" t="str">
        <f t="shared" si="0"/>
        <v/>
      </c>
      <c r="G55" s="24"/>
      <c r="H55" s="25"/>
      <c r="I55" s="57"/>
      <c r="J55" s="57"/>
      <c r="K55" s="25"/>
      <c r="L55" s="25"/>
      <c r="M55" s="57"/>
      <c r="N55" s="24"/>
      <c r="O55" s="24"/>
      <c r="P55" s="57"/>
      <c r="Q55" s="57"/>
      <c r="R55" s="57"/>
      <c r="S55" s="24"/>
      <c r="T55" s="26" t="str">
        <f t="shared" si="3"/>
        <v/>
      </c>
      <c r="U55" s="66" t="str">
        <f t="shared" si="1"/>
        <v/>
      </c>
      <c r="V55" s="89">
        <f t="shared" si="2"/>
        <v>0</v>
      </c>
    </row>
    <row r="56" spans="1:22" s="3" customFormat="1" ht="18" customHeight="1" x14ac:dyDescent="0.2">
      <c r="A56" s="13" t="str">
        <f>IF(COUNTA(B56:E56,G56:S56)&gt;0,COUNT(A$8:A55)+1,"")</f>
        <v/>
      </c>
      <c r="B56" s="17"/>
      <c r="C56" s="17"/>
      <c r="D56" s="18"/>
      <c r="E56" s="19"/>
      <c r="F56" s="8" t="str">
        <f t="shared" si="0"/>
        <v/>
      </c>
      <c r="G56" s="24"/>
      <c r="H56" s="25"/>
      <c r="I56" s="57"/>
      <c r="J56" s="57"/>
      <c r="K56" s="25"/>
      <c r="L56" s="25"/>
      <c r="M56" s="57"/>
      <c r="N56" s="24"/>
      <c r="O56" s="24"/>
      <c r="P56" s="57"/>
      <c r="Q56" s="57"/>
      <c r="R56" s="57"/>
      <c r="S56" s="24"/>
      <c r="T56" s="26" t="str">
        <f t="shared" si="3"/>
        <v/>
      </c>
      <c r="U56" s="66" t="str">
        <f t="shared" si="1"/>
        <v/>
      </c>
      <c r="V56" s="89">
        <f t="shared" si="2"/>
        <v>0</v>
      </c>
    </row>
    <row r="57" spans="1:22" s="3" customFormat="1" ht="18" customHeight="1" x14ac:dyDescent="0.2">
      <c r="A57" s="13" t="str">
        <f>IF(COUNTA(B57:E57,G57:S57)&gt;0,COUNT(A$8:A56)+1,"")</f>
        <v/>
      </c>
      <c r="B57" s="14"/>
      <c r="C57" s="14"/>
      <c r="D57" s="15"/>
      <c r="E57" s="16"/>
      <c r="F57" s="8" t="str">
        <f t="shared" si="0"/>
        <v/>
      </c>
      <c r="G57" s="24"/>
      <c r="H57" s="25"/>
      <c r="I57" s="57"/>
      <c r="J57" s="57"/>
      <c r="K57" s="25"/>
      <c r="L57" s="25"/>
      <c r="M57" s="57"/>
      <c r="N57" s="24"/>
      <c r="O57" s="24"/>
      <c r="P57" s="57"/>
      <c r="Q57" s="57"/>
      <c r="R57" s="57"/>
      <c r="S57" s="24"/>
      <c r="T57" s="26" t="str">
        <f t="shared" si="3"/>
        <v/>
      </c>
      <c r="U57" s="66" t="str">
        <f t="shared" si="1"/>
        <v/>
      </c>
      <c r="V57" s="89">
        <f t="shared" si="2"/>
        <v>0</v>
      </c>
    </row>
    <row r="59" spans="1:22" x14ac:dyDescent="0.2">
      <c r="U59" s="67">
        <f>COUNTIF(U8:U57,"ERROR")</f>
        <v>0</v>
      </c>
    </row>
  </sheetData>
  <sheetProtection algorithmName="SHA-512" hashValue="Aio7aORUBc+2ZvoaXe64zYbpe+mcJyW6DDd/8FIXvfF7PGDCRDSSnxFnuQBIvEv7uYzGHsIXeEHjruOwfuaDBA==" saltValue="2aBSN9ZzlHuxIicFXHAY9w==" spinCount="100000" sheet="1" objects="1" scenarios="1"/>
  <mergeCells count="17">
    <mergeCell ref="A5:A6"/>
    <mergeCell ref="S5:S6"/>
    <mergeCell ref="P5:P6"/>
    <mergeCell ref="A1:T1"/>
    <mergeCell ref="R5:R6"/>
    <mergeCell ref="Q5:Q6"/>
    <mergeCell ref="O5:O6"/>
    <mergeCell ref="A2:T2"/>
    <mergeCell ref="A3:T3"/>
    <mergeCell ref="T5:T6"/>
    <mergeCell ref="H5:N5"/>
    <mergeCell ref="G5:G6"/>
    <mergeCell ref="F5:F6"/>
    <mergeCell ref="E5:E6"/>
    <mergeCell ref="D5:D6"/>
    <mergeCell ref="C5:C6"/>
    <mergeCell ref="B5:B6"/>
  </mergeCells>
  <phoneticPr fontId="1" type="noConversion"/>
  <conditionalFormatting sqref="A8:E57 G8:T57">
    <cfRule type="expression" dxfId="16" priority="29">
      <formula>$U8="OKAY"</formula>
    </cfRule>
  </conditionalFormatting>
  <conditionalFormatting sqref="M8:N57">
    <cfRule type="expression" dxfId="15" priority="32">
      <formula>OR(AND(NOT(ISBLANK($M8)),ISBLANK($N8)),AND(NOT(ISBLANK($N8)),ISBLANK($M8)))</formula>
    </cfRule>
  </conditionalFormatting>
  <conditionalFormatting sqref="G8:G57">
    <cfRule type="expression" dxfId="14" priority="30">
      <formula>AND($F8&lt;11,ISBLANK($G8))</formula>
    </cfRule>
    <cfRule type="expression" dxfId="13" priority="41">
      <formula>AND(NOT($F8=""),$F8&gt;10)</formula>
    </cfRule>
  </conditionalFormatting>
  <conditionalFormatting sqref="H8:S57">
    <cfRule type="expression" dxfId="12" priority="80">
      <formula>COUNTA($H8:$S8)&gt;0</formula>
    </cfRule>
  </conditionalFormatting>
  <conditionalFormatting sqref="B8:E57 G8:S57">
    <cfRule type="expression" dxfId="11" priority="84">
      <formula>ISBLANK(B8)=FALSE</formula>
    </cfRule>
    <cfRule type="expression" dxfId="10" priority="85">
      <formula>($A7="")</formula>
    </cfRule>
  </conditionalFormatting>
  <conditionalFormatting sqref="B8:E57 H8:S57">
    <cfRule type="expression" dxfId="9" priority="83">
      <formula>AND(COUNTA($B8:$E8,$G8:$S8)&gt;0,ISBLANK(B8))</formula>
    </cfRule>
  </conditionalFormatting>
  <dataValidations count="2">
    <dataValidation type="list" allowBlank="1" showErrorMessage="1" errorTitle="Eingabefehler" error="Das Geschlecht muss mit   m   oder  w   angegeben werden!" sqref="D7:D57">
      <formula1>"w,m"</formula1>
    </dataValidation>
    <dataValidation type="list" allowBlank="1" showInputMessage="1" showErrorMessage="1" sqref="G7:G57 O7:S57">
      <formula1>"ja,nein"</formula1>
    </dataValidation>
  </dataValidations>
  <pageMargins left="0.75" right="0.75" top="1" bottom="1" header="0.5" footer="0.5"/>
  <pageSetup paperSize="9" scale="45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Tabelle3">
    <pageSetUpPr fitToPage="1"/>
  </sheetPr>
  <dimension ref="A1:HV29"/>
  <sheetViews>
    <sheetView zoomScaleNormal="100" zoomScaleSheetLayoutView="100" zoomScalePageLayoutView="120" workbookViewId="0">
      <pane xSplit="14" ySplit="7" topLeftCell="O8" activePane="bottomRight" state="frozen"/>
      <selection pane="topRight" activeCell="L1" sqref="L1"/>
      <selection pane="bottomLeft" activeCell="A6" sqref="A6"/>
      <selection pane="bottomRight" activeCell="B9" sqref="B9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9" width="9.625" style="2" customWidth="1"/>
    <col min="10" max="11" width="40.625" style="2" customWidth="1"/>
    <col min="12" max="12" width="20.625" style="2" customWidth="1"/>
    <col min="13" max="13" width="16.25" style="2" hidden="1" customWidth="1"/>
    <col min="14" max="14" width="9.875" style="2" hidden="1" customWidth="1"/>
    <col min="15" max="16384" width="9.875" style="2"/>
  </cols>
  <sheetData>
    <row r="1" spans="1:230" ht="30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230" s="79" customFormat="1" ht="30" customHeight="1" x14ac:dyDescent="0.2">
      <c r="A2" s="103" t="s">
        <v>54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230" s="44" customFormat="1" ht="30" customHeight="1" x14ac:dyDescent="0.2">
      <c r="A3" s="97" t="s">
        <v>55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230" s="45" customFormat="1" ht="1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230" s="45" customFormat="1" ht="39.950000000000003" customHeight="1" x14ac:dyDescent="0.2">
      <c r="A5" s="116" t="s">
        <v>36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230" s="45" customFormat="1" ht="60" customHeight="1" x14ac:dyDescent="0.2">
      <c r="A6" s="117" t="s">
        <v>26</v>
      </c>
      <c r="B6" s="119" t="s">
        <v>10</v>
      </c>
      <c r="C6" s="119" t="s">
        <v>11</v>
      </c>
      <c r="D6" s="113" t="s">
        <v>37</v>
      </c>
      <c r="E6" s="114"/>
      <c r="F6" s="114"/>
      <c r="G6" s="114"/>
      <c r="H6" s="114"/>
      <c r="I6" s="115"/>
      <c r="J6" s="121" t="s">
        <v>68</v>
      </c>
      <c r="K6" s="121" t="s">
        <v>39</v>
      </c>
      <c r="L6" s="121" t="s">
        <v>50</v>
      </c>
    </row>
    <row r="7" spans="1:230" s="1" customFormat="1" ht="50.1" customHeight="1" x14ac:dyDescent="0.25">
      <c r="A7" s="118"/>
      <c r="B7" s="120"/>
      <c r="C7" s="120"/>
      <c r="D7" s="90" t="s">
        <v>71</v>
      </c>
      <c r="E7" s="90" t="s">
        <v>69</v>
      </c>
      <c r="F7" s="90" t="s">
        <v>70</v>
      </c>
      <c r="G7" s="90" t="s">
        <v>72</v>
      </c>
      <c r="H7" s="90" t="s">
        <v>73</v>
      </c>
      <c r="I7" s="90" t="s">
        <v>74</v>
      </c>
      <c r="J7" s="120"/>
      <c r="K7" s="120"/>
      <c r="L7" s="120"/>
      <c r="M7" s="1">
        <f>IF(0,IF(COUNT(Meldungen!A8:A57)&gt;20,5,IF(COUNT(Meldungen!A8:A57)&gt;15,4,IF(COUNT(Meldungen!A8:A57)&gt;10,3,IF(COUNT(Meldungen!A8:A57)&gt;4,2,IF(COUNT(Meldungen!A8:A57)&gt;1,1,0))))),0)</f>
        <v>0</v>
      </c>
    </row>
    <row r="8" spans="1:230" ht="18" customHeight="1" x14ac:dyDescent="0.2">
      <c r="A8" s="69">
        <v>0</v>
      </c>
      <c r="B8" s="70" t="s">
        <v>14</v>
      </c>
      <c r="C8" s="68" t="s">
        <v>15</v>
      </c>
      <c r="D8" s="73"/>
      <c r="E8" s="73" t="s">
        <v>38</v>
      </c>
      <c r="F8" s="73"/>
      <c r="G8" s="73" t="s">
        <v>38</v>
      </c>
      <c r="H8" s="73"/>
      <c r="I8" s="73"/>
      <c r="J8" s="68" t="s">
        <v>40</v>
      </c>
      <c r="K8" s="68" t="s">
        <v>41</v>
      </c>
      <c r="L8" s="27" t="s">
        <v>42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</row>
    <row r="9" spans="1:230" ht="18" customHeight="1" x14ac:dyDescent="0.2">
      <c r="A9" s="12" t="str">
        <f>IF(M7&gt;0,1,IF(COUNTA(B9:L9)&gt;0,1,""))</f>
        <v/>
      </c>
      <c r="B9" s="14"/>
      <c r="C9" s="14"/>
      <c r="D9" s="15"/>
      <c r="E9" s="15"/>
      <c r="F9" s="15"/>
      <c r="G9" s="15"/>
      <c r="H9" s="15"/>
      <c r="I9" s="15"/>
      <c r="J9" s="14"/>
      <c r="K9" s="14"/>
      <c r="L9" s="76"/>
      <c r="M9" s="46" t="str">
        <f>IF(AND(A9="",COUNTA(B9:L9)&lt;1),"",IF(OR(COUNTA(B9:C9,L9)&lt;3,COUNTA(D9:I9)&lt;1),"ERROR","OKAY"))</f>
        <v/>
      </c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</row>
    <row r="10" spans="1:230" ht="18" customHeight="1" x14ac:dyDescent="0.2">
      <c r="A10" s="13" t="str">
        <f>IF(M7&gt;1,2,IF(COUNTA(B10:L10)&gt;0,COUNT(A9)+1,""))</f>
        <v/>
      </c>
      <c r="B10" s="14"/>
      <c r="C10" s="14"/>
      <c r="D10" s="15"/>
      <c r="E10" s="15"/>
      <c r="F10" s="15"/>
      <c r="G10" s="15"/>
      <c r="H10" s="15"/>
      <c r="I10" s="15"/>
      <c r="J10" s="14"/>
      <c r="K10" s="14"/>
      <c r="L10" s="76"/>
      <c r="M10" s="46" t="str">
        <f t="shared" ref="M10:M27" si="0">IF(AND(A10="",COUNTA(B10:L10)&lt;1),"",IF(OR(COUNTA(B10:C10,L10)&lt;3,COUNTA(D10:I10)&lt;1),"ERROR","OKAY"))</f>
        <v/>
      </c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</row>
    <row r="11" spans="1:230" ht="18" customHeight="1" x14ac:dyDescent="0.2">
      <c r="A11" s="13" t="str">
        <f>IF(M7&gt;2,3,IF(COUNTA(B11:L11)&gt;0,COUNT(A$9:A10)+1,""))</f>
        <v/>
      </c>
      <c r="B11" s="17"/>
      <c r="C11" s="20"/>
      <c r="D11" s="15"/>
      <c r="E11" s="15"/>
      <c r="F11" s="15"/>
      <c r="G11" s="15"/>
      <c r="H11" s="15"/>
      <c r="I11" s="15"/>
      <c r="J11" s="72"/>
      <c r="K11" s="72"/>
      <c r="L11" s="76"/>
      <c r="M11" s="46" t="str">
        <f t="shared" si="0"/>
        <v/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</row>
    <row r="12" spans="1:230" ht="18" customHeight="1" x14ac:dyDescent="0.2">
      <c r="A12" s="13" t="str">
        <f>IF(M7&gt;3,4,IF(COUNTA(B12:L12)&gt;0,COUNT(A$9:A11)+1,""))</f>
        <v/>
      </c>
      <c r="B12" s="17"/>
      <c r="C12" s="20"/>
      <c r="D12" s="15"/>
      <c r="E12" s="15"/>
      <c r="F12" s="15"/>
      <c r="G12" s="15"/>
      <c r="H12" s="15"/>
      <c r="I12" s="15"/>
      <c r="J12" s="72"/>
      <c r="K12" s="72"/>
      <c r="L12" s="76"/>
      <c r="M12" s="46" t="str">
        <f t="shared" si="0"/>
        <v/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</row>
    <row r="13" spans="1:230" ht="18" customHeight="1" x14ac:dyDescent="0.2">
      <c r="A13" s="13" t="str">
        <f>IF(M7&gt;4,5,IF(COUNTA(B13:L13)&gt;0,COUNT(A$9:A12)+1,""))</f>
        <v/>
      </c>
      <c r="B13" s="17"/>
      <c r="C13" s="20"/>
      <c r="D13" s="15"/>
      <c r="E13" s="15"/>
      <c r="F13" s="15"/>
      <c r="G13" s="15"/>
      <c r="H13" s="15"/>
      <c r="I13" s="15"/>
      <c r="J13" s="72"/>
      <c r="K13" s="72"/>
      <c r="L13" s="76"/>
      <c r="M13" s="46" t="str">
        <f t="shared" si="0"/>
        <v/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</row>
    <row r="14" spans="1:230" ht="18" customHeight="1" x14ac:dyDescent="0.2">
      <c r="A14" s="13" t="str">
        <f>IF(COUNTA(B14:L14)&gt;0,COUNT(A$9:A13)+1,"")</f>
        <v/>
      </c>
      <c r="B14" s="17"/>
      <c r="C14" s="20"/>
      <c r="D14" s="15"/>
      <c r="E14" s="15"/>
      <c r="F14" s="15"/>
      <c r="G14" s="15"/>
      <c r="H14" s="15"/>
      <c r="I14" s="15"/>
      <c r="J14" s="72"/>
      <c r="K14" s="72"/>
      <c r="L14" s="76"/>
      <c r="M14" s="46" t="str">
        <f t="shared" si="0"/>
        <v/>
      </c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</row>
    <row r="15" spans="1:230" ht="18" customHeight="1" x14ac:dyDescent="0.2">
      <c r="A15" s="13" t="str">
        <f>IF(COUNTA(B15:L15)&gt;0,COUNT(A$9:A14)+1,"")</f>
        <v/>
      </c>
      <c r="B15" s="17"/>
      <c r="C15" s="20"/>
      <c r="D15" s="15"/>
      <c r="E15" s="15"/>
      <c r="F15" s="15"/>
      <c r="G15" s="15"/>
      <c r="H15" s="15"/>
      <c r="I15" s="15"/>
      <c r="J15" s="72"/>
      <c r="K15" s="72"/>
      <c r="L15" s="76"/>
      <c r="M15" s="46" t="str">
        <f t="shared" si="0"/>
        <v/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</row>
    <row r="16" spans="1:230" ht="18" customHeight="1" x14ac:dyDescent="0.2">
      <c r="A16" s="13" t="str">
        <f>IF(COUNTA(B16:L16)&gt;0,COUNT(A$9:A15)+1,"")</f>
        <v/>
      </c>
      <c r="B16" s="17"/>
      <c r="C16" s="20"/>
      <c r="D16" s="15"/>
      <c r="E16" s="15"/>
      <c r="F16" s="15"/>
      <c r="G16" s="15"/>
      <c r="H16" s="15"/>
      <c r="I16" s="15"/>
      <c r="J16" s="72"/>
      <c r="K16" s="72"/>
      <c r="L16" s="76"/>
      <c r="M16" s="46" t="str">
        <f t="shared" si="0"/>
        <v/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</row>
    <row r="17" spans="1:230" ht="18" customHeight="1" x14ac:dyDescent="0.2">
      <c r="A17" s="13" t="str">
        <f>IF(COUNTA(B17:L17)&gt;0,COUNT(A$9:A16)+1,"")</f>
        <v/>
      </c>
      <c r="B17" s="17"/>
      <c r="C17" s="20"/>
      <c r="D17" s="15"/>
      <c r="E17" s="15"/>
      <c r="F17" s="15"/>
      <c r="G17" s="15"/>
      <c r="H17" s="15"/>
      <c r="I17" s="15"/>
      <c r="J17" s="72"/>
      <c r="K17" s="72"/>
      <c r="L17" s="76"/>
      <c r="M17" s="46" t="str">
        <f t="shared" si="0"/>
        <v/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</row>
    <row r="18" spans="1:230" ht="18" customHeight="1" x14ac:dyDescent="0.2">
      <c r="A18" s="13" t="str">
        <f>IF(COUNTA(B18:L18)&gt;0,COUNT(A$9:A17)+1,"")</f>
        <v/>
      </c>
      <c r="B18" s="17"/>
      <c r="C18" s="20"/>
      <c r="D18" s="15"/>
      <c r="E18" s="15"/>
      <c r="F18" s="15"/>
      <c r="G18" s="15"/>
      <c r="H18" s="15"/>
      <c r="I18" s="15"/>
      <c r="J18" s="72"/>
      <c r="K18" s="72"/>
      <c r="L18" s="76"/>
      <c r="M18" s="46" t="str">
        <f t="shared" si="0"/>
        <v/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</row>
    <row r="19" spans="1:230" ht="18" customHeight="1" x14ac:dyDescent="0.2">
      <c r="A19" s="13" t="str">
        <f>IF(COUNTA(B19:L19)&gt;0,COUNT(A$9:A18)+1,"")</f>
        <v/>
      </c>
      <c r="B19" s="17"/>
      <c r="C19" s="17"/>
      <c r="D19" s="15"/>
      <c r="E19" s="15"/>
      <c r="F19" s="15"/>
      <c r="G19" s="15"/>
      <c r="H19" s="15"/>
      <c r="I19" s="15"/>
      <c r="J19" s="14"/>
      <c r="K19" s="14"/>
      <c r="L19" s="76"/>
      <c r="M19" s="46" t="str">
        <f t="shared" si="0"/>
        <v/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</row>
    <row r="20" spans="1:230" ht="18" customHeight="1" x14ac:dyDescent="0.2">
      <c r="A20" s="13" t="str">
        <f>IF(COUNTA(B20:L20)&gt;0,COUNT(A$9:A19)+1,"")</f>
        <v/>
      </c>
      <c r="B20" s="17"/>
      <c r="C20" s="17"/>
      <c r="D20" s="15"/>
      <c r="E20" s="15"/>
      <c r="F20" s="15"/>
      <c r="G20" s="15"/>
      <c r="H20" s="15"/>
      <c r="I20" s="15"/>
      <c r="J20" s="14"/>
      <c r="K20" s="14"/>
      <c r="L20" s="76"/>
      <c r="M20" s="46" t="str">
        <f t="shared" si="0"/>
        <v/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</row>
    <row r="21" spans="1:230" ht="18" customHeight="1" x14ac:dyDescent="0.2">
      <c r="A21" s="13" t="str">
        <f>IF(COUNTA(B21:L21)&gt;0,COUNT(A$9:A20)+1,"")</f>
        <v/>
      </c>
      <c r="B21" s="17"/>
      <c r="C21" s="17"/>
      <c r="D21" s="15"/>
      <c r="E21" s="15"/>
      <c r="F21" s="15"/>
      <c r="G21" s="15"/>
      <c r="H21" s="15"/>
      <c r="I21" s="15"/>
      <c r="J21" s="14"/>
      <c r="K21" s="14"/>
      <c r="L21" s="76"/>
      <c r="M21" s="46" t="str">
        <f t="shared" si="0"/>
        <v/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</row>
    <row r="22" spans="1:230" ht="18" customHeight="1" x14ac:dyDescent="0.2">
      <c r="A22" s="13" t="str">
        <f>IF(COUNTA(B22:L22)&gt;0,COUNT(A$9:A21)+1,"")</f>
        <v/>
      </c>
      <c r="B22" s="17"/>
      <c r="C22" s="17"/>
      <c r="D22" s="15"/>
      <c r="E22" s="15"/>
      <c r="F22" s="15"/>
      <c r="G22" s="15"/>
      <c r="H22" s="15"/>
      <c r="I22" s="15"/>
      <c r="J22" s="14"/>
      <c r="K22" s="14"/>
      <c r="L22" s="76"/>
      <c r="M22" s="46" t="str">
        <f t="shared" si="0"/>
        <v/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</row>
    <row r="23" spans="1:230" ht="18" customHeight="1" x14ac:dyDescent="0.2">
      <c r="A23" s="13" t="str">
        <f>IF(COUNTA(B23:L23)&gt;0,COUNT(A$9:A22)+1,"")</f>
        <v/>
      </c>
      <c r="B23" s="17"/>
      <c r="C23" s="17"/>
      <c r="D23" s="15"/>
      <c r="E23" s="15"/>
      <c r="F23" s="15"/>
      <c r="G23" s="15"/>
      <c r="H23" s="15"/>
      <c r="I23" s="15"/>
      <c r="J23" s="14"/>
      <c r="K23" s="14"/>
      <c r="L23" s="76"/>
      <c r="M23" s="46" t="str">
        <f t="shared" si="0"/>
        <v/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</row>
    <row r="24" spans="1:230" ht="18" customHeight="1" x14ac:dyDescent="0.2">
      <c r="A24" s="13" t="str">
        <f>IF(COUNTA(B24:L24)&gt;0,COUNT(A$9:A23)+1,"")</f>
        <v/>
      </c>
      <c r="B24" s="17"/>
      <c r="C24" s="17"/>
      <c r="D24" s="15"/>
      <c r="E24" s="15"/>
      <c r="F24" s="15"/>
      <c r="G24" s="15"/>
      <c r="H24" s="15"/>
      <c r="I24" s="15"/>
      <c r="J24" s="14"/>
      <c r="K24" s="14"/>
      <c r="L24" s="76"/>
      <c r="M24" s="46" t="str">
        <f t="shared" si="0"/>
        <v/>
      </c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</row>
    <row r="25" spans="1:230" ht="18" customHeight="1" x14ac:dyDescent="0.2">
      <c r="A25" s="13" t="str">
        <f>IF(COUNTA(B25:L25)&gt;0,COUNT(A$9:A24)+1,"")</f>
        <v/>
      </c>
      <c r="B25" s="17"/>
      <c r="C25" s="17"/>
      <c r="D25" s="15"/>
      <c r="E25" s="15"/>
      <c r="F25" s="15"/>
      <c r="G25" s="15"/>
      <c r="H25" s="15"/>
      <c r="I25" s="15"/>
      <c r="J25" s="14"/>
      <c r="K25" s="14"/>
      <c r="L25" s="76"/>
      <c r="M25" s="46" t="str">
        <f t="shared" si="0"/>
        <v/>
      </c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</row>
    <row r="26" spans="1:230" ht="18" customHeight="1" x14ac:dyDescent="0.2">
      <c r="A26" s="13" t="str">
        <f>IF(COUNTA(B26:L26)&gt;0,COUNT(A$9:A25)+1,"")</f>
        <v/>
      </c>
      <c r="B26" s="17"/>
      <c r="C26" s="17"/>
      <c r="D26" s="15"/>
      <c r="E26" s="15"/>
      <c r="F26" s="15"/>
      <c r="G26" s="15"/>
      <c r="H26" s="15"/>
      <c r="I26" s="15"/>
      <c r="J26" s="14"/>
      <c r="K26" s="14"/>
      <c r="L26" s="76"/>
      <c r="M26" s="46" t="str">
        <f t="shared" si="0"/>
        <v/>
      </c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</row>
    <row r="27" spans="1:230" ht="18" customHeight="1" x14ac:dyDescent="0.2">
      <c r="A27" s="13" t="str">
        <f>IF(COUNTA(B27:L27)&gt;0,COUNT(A$9:A26)+1,"")</f>
        <v/>
      </c>
      <c r="B27" s="17"/>
      <c r="C27" s="17"/>
      <c r="D27" s="15"/>
      <c r="E27" s="15"/>
      <c r="F27" s="15"/>
      <c r="G27" s="15"/>
      <c r="H27" s="15"/>
      <c r="I27" s="15"/>
      <c r="J27" s="14"/>
      <c r="K27" s="14"/>
      <c r="L27" s="76"/>
      <c r="M27" s="46" t="str">
        <f t="shared" si="0"/>
        <v/>
      </c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</row>
    <row r="29" spans="1:230" x14ac:dyDescent="0.2">
      <c r="M29" s="2">
        <f>COUNTIF(M9:M27,"ERROR")</f>
        <v>0</v>
      </c>
    </row>
  </sheetData>
  <sheetProtection algorithmName="SHA-512" hashValue="FqmbIQ26/rSGf+qj3xoJPJBvKxBVa5tpZsM2U5LkCUscaRYEO5bHColYv2ZBesINrSjGutzPPIA8yNiZ5xvn2w==" saltValue="Zea1xNPrL4AkCiIwkTKKrw==" spinCount="100000" sheet="1" objects="1" scenarios="1"/>
  <dataConsolidate/>
  <mergeCells count="11">
    <mergeCell ref="A1:L1"/>
    <mergeCell ref="D6:I6"/>
    <mergeCell ref="A5:L5"/>
    <mergeCell ref="A2:L2"/>
    <mergeCell ref="A3:L3"/>
    <mergeCell ref="A6:A7"/>
    <mergeCell ref="B6:B7"/>
    <mergeCell ref="C6:C7"/>
    <mergeCell ref="L6:L7"/>
    <mergeCell ref="K6:K7"/>
    <mergeCell ref="J6:J7"/>
  </mergeCells>
  <conditionalFormatting sqref="A9:L27">
    <cfRule type="expression" dxfId="8" priority="2">
      <formula>$M9="OKAY"</formula>
    </cfRule>
  </conditionalFormatting>
  <conditionalFormatting sqref="L9:L27 B9:C27">
    <cfRule type="expression" dxfId="7" priority="69">
      <formula>$M9="ERROR"</formula>
    </cfRule>
  </conditionalFormatting>
  <conditionalFormatting sqref="D9:I27">
    <cfRule type="expression" dxfId="6" priority="5">
      <formula>AND(COUNTA($D9:$I9)&lt;1,NOT($A9=""))</formula>
    </cfRule>
  </conditionalFormatting>
  <conditionalFormatting sqref="B9:L27">
    <cfRule type="expression" dxfId="5" priority="4">
      <formula>ISBLANK(B9)=FALSE</formula>
    </cfRule>
    <cfRule type="expression" dxfId="4" priority="74">
      <formula>($A8="")</formula>
    </cfRule>
  </conditionalFormatting>
  <dataValidations count="3">
    <dataValidation type="list" allowBlank="1" showInputMessage="1" showErrorMessage="1" sqref="D9:I27">
      <formula1>"X,"</formula1>
    </dataValidation>
    <dataValidation type="list" allowBlank="1" showInputMessage="1" showErrorMessage="1" sqref="L8">
      <formula1>"Volljährig,16-17 Jahre"</formula1>
    </dataValidation>
    <dataValidation type="list" allowBlank="1" showInputMessage="1" showErrorMessage="1" sqref="L9:L27">
      <formula1>"16-17 Jahre,Volljährig"</formula1>
    </dataValidation>
  </dataValidations>
  <pageMargins left="0.75" right="0.75" top="1" bottom="1" header="0.5" footer="0.5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Tabelle4">
    <pageSetUpPr fitToPage="1"/>
  </sheetPr>
  <dimension ref="A1:E32"/>
  <sheetViews>
    <sheetView showGridLines="0" zoomScale="90" zoomScaleNormal="90" zoomScalePageLayoutView="80" workbookViewId="0">
      <selection activeCell="C7" sqref="C7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30" customHeight="1" x14ac:dyDescent="0.2">
      <c r="A1" s="95"/>
      <c r="B1" s="95"/>
      <c r="C1" s="95"/>
      <c r="D1" s="95"/>
    </row>
    <row r="2" spans="1:5" ht="30" customHeight="1" x14ac:dyDescent="0.2">
      <c r="A2" s="97" t="s">
        <v>54</v>
      </c>
      <c r="B2" s="97"/>
      <c r="C2" s="97"/>
      <c r="D2" s="97"/>
    </row>
    <row r="3" spans="1:5" s="33" customFormat="1" ht="30" customHeight="1" x14ac:dyDescent="0.2">
      <c r="A3" s="97" t="s">
        <v>55</v>
      </c>
      <c r="B3" s="97"/>
      <c r="C3" s="97"/>
      <c r="D3" s="97"/>
      <c r="E3" s="32"/>
    </row>
    <row r="4" spans="1:5" s="35" customFormat="1" ht="30" customHeight="1" x14ac:dyDescent="0.2">
      <c r="A4" s="34"/>
      <c r="B4" s="34"/>
      <c r="C4" s="34"/>
      <c r="D4" s="34"/>
    </row>
    <row r="5" spans="1:5" ht="30" customHeight="1" x14ac:dyDescent="0.2">
      <c r="B5" s="98" t="s">
        <v>21</v>
      </c>
      <c r="C5" s="98"/>
    </row>
    <row r="6" spans="1:5" ht="20.100000000000001" customHeight="1" thickBot="1" x14ac:dyDescent="0.25">
      <c r="B6" s="36"/>
      <c r="C6" s="36"/>
    </row>
    <row r="7" spans="1:5" ht="20.100000000000001" customHeight="1" thickBot="1" x14ac:dyDescent="0.25">
      <c r="B7" s="37" t="s">
        <v>1</v>
      </c>
      <c r="C7" s="47" t="str">
        <f>IF('allg. Daten'!C7="","",'allg. Daten'!C7)</f>
        <v/>
      </c>
    </row>
    <row r="8" spans="1:5" ht="20.100000000000001" customHeight="1" thickBot="1" x14ac:dyDescent="0.25">
      <c r="B8" s="37" t="s">
        <v>2</v>
      </c>
      <c r="C8" s="47" t="str">
        <f>IF('allg. Daten'!C8="","",'allg. Daten'!C8)</f>
        <v/>
      </c>
    </row>
    <row r="9" spans="1:5" ht="20.100000000000001" customHeight="1" thickBot="1" x14ac:dyDescent="0.25">
      <c r="B9" s="37" t="s">
        <v>3</v>
      </c>
      <c r="C9" s="47" t="str">
        <f>IF('allg. Daten'!C9="","",'allg. Daten'!C9)</f>
        <v/>
      </c>
    </row>
    <row r="10" spans="1:5" ht="20.100000000000001" customHeight="1" thickBot="1" x14ac:dyDescent="0.25">
      <c r="B10" s="37" t="s">
        <v>4</v>
      </c>
      <c r="C10" s="47" t="str">
        <f>IF('allg. Daten'!C10="","",'allg. Daten'!C10)</f>
        <v/>
      </c>
    </row>
    <row r="11" spans="1:5" ht="20.100000000000001" customHeight="1" thickBot="1" x14ac:dyDescent="0.25">
      <c r="B11" s="37" t="s">
        <v>20</v>
      </c>
      <c r="C11" s="47" t="str">
        <f>IF('allg. Daten'!C11="","",'allg. Daten'!C11)</f>
        <v/>
      </c>
    </row>
    <row r="12" spans="1:5" ht="20.100000000000001" customHeight="1" thickBot="1" x14ac:dyDescent="0.25">
      <c r="B12" s="37" t="s">
        <v>5</v>
      </c>
      <c r="C12" s="47" t="str">
        <f>IF('allg. Daten'!C12="","",'allg. Daten'!C12)</f>
        <v/>
      </c>
    </row>
    <row r="13" spans="1:5" ht="20.100000000000001" customHeight="1" thickBot="1" x14ac:dyDescent="0.25">
      <c r="B13" s="37" t="s">
        <v>77</v>
      </c>
      <c r="C13" s="47" t="str">
        <f>IF('allg. Daten'!C13="","",'allg. Daten'!C13)</f>
        <v/>
      </c>
    </row>
    <row r="14" spans="1:5" ht="20.100000000000001" customHeight="1" thickBot="1" x14ac:dyDescent="0.25">
      <c r="B14" s="36"/>
      <c r="C14" s="36"/>
    </row>
    <row r="15" spans="1:5" ht="20.100000000000001" customHeight="1" thickBot="1" x14ac:dyDescent="0.25">
      <c r="B15" s="123" t="str">
        <f>IF(Meldungen!U59=0,"","Die Meldung enthält noch Fehler!")</f>
        <v/>
      </c>
      <c r="C15" s="124"/>
    </row>
    <row r="16" spans="1:5" ht="5.0999999999999996" customHeight="1" thickBot="1" x14ac:dyDescent="0.25">
      <c r="B16" s="71"/>
      <c r="C16" s="71"/>
    </row>
    <row r="17" spans="1:4" ht="20.100000000000001" customHeight="1" thickBot="1" x14ac:dyDescent="0.25">
      <c r="B17" s="123" t="str">
        <f>IF(Helfer!M29=0,"","Die Helfer-Meldung enthält noch Fehler!")</f>
        <v/>
      </c>
      <c r="C17" s="124"/>
    </row>
    <row r="18" spans="1:4" ht="20.100000000000001" customHeight="1" x14ac:dyDescent="0.2">
      <c r="B18" s="36"/>
      <c r="C18" s="36"/>
    </row>
    <row r="19" spans="1:4" ht="20.100000000000001" customHeight="1" thickBot="1" x14ac:dyDescent="0.25">
      <c r="B19" s="38" t="s">
        <v>22</v>
      </c>
      <c r="C19" s="39"/>
    </row>
    <row r="20" spans="1:4" ht="20.100000000000001" customHeight="1" thickBot="1" x14ac:dyDescent="0.25">
      <c r="B20" s="48"/>
      <c r="C20" s="49" t="str">
        <f>IF(SUM(Meldungen!T8:T57)=0,"",SUM(Meldungen!T8:T57))</f>
        <v/>
      </c>
    </row>
    <row r="21" spans="1:4" ht="20.100000000000001" customHeight="1" x14ac:dyDescent="0.2">
      <c r="B21" s="38"/>
      <c r="C21" s="40"/>
    </row>
    <row r="22" spans="1:4" ht="20.100000000000001" customHeight="1" x14ac:dyDescent="0.25">
      <c r="B22" s="50" t="s">
        <v>16</v>
      </c>
      <c r="C22" s="36"/>
    </row>
    <row r="23" spans="1:4" ht="20.100000000000001" customHeight="1" x14ac:dyDescent="0.2">
      <c r="B23" s="80" t="s">
        <v>23</v>
      </c>
      <c r="C23" s="81" t="s">
        <v>57</v>
      </c>
    </row>
    <row r="24" spans="1:4" ht="20.100000000000001" customHeight="1" x14ac:dyDescent="0.2">
      <c r="B24" s="81" t="s">
        <v>17</v>
      </c>
      <c r="C24" s="81" t="s">
        <v>58</v>
      </c>
    </row>
    <row r="25" spans="1:4" ht="20.100000000000001" customHeight="1" x14ac:dyDescent="0.2">
      <c r="B25" s="81" t="s">
        <v>18</v>
      </c>
      <c r="C25" s="81" t="s">
        <v>59</v>
      </c>
    </row>
    <row r="26" spans="1:4" ht="20.100000000000001" customHeight="1" x14ac:dyDescent="0.2">
      <c r="B26" s="81" t="s">
        <v>19</v>
      </c>
      <c r="C26" s="81" t="s">
        <v>60</v>
      </c>
    </row>
    <row r="27" spans="1:4" ht="5.0999999999999996" customHeight="1" x14ac:dyDescent="0.2">
      <c r="B27" s="82"/>
      <c r="C27" s="83"/>
    </row>
    <row r="28" spans="1:4" ht="20.100000000000001" customHeight="1" x14ac:dyDescent="0.2">
      <c r="B28" s="81" t="s">
        <v>24</v>
      </c>
      <c r="C28" s="84" t="s">
        <v>75</v>
      </c>
    </row>
    <row r="29" spans="1:4" ht="5.0999999999999996" customHeight="1" x14ac:dyDescent="0.2">
      <c r="B29" s="51"/>
      <c r="C29" s="55"/>
    </row>
    <row r="30" spans="1:4" ht="20.100000000000001" customHeight="1" x14ac:dyDescent="0.2">
      <c r="A30" s="75"/>
      <c r="B30" s="122" t="s">
        <v>78</v>
      </c>
      <c r="C30" s="122"/>
      <c r="D30" s="75"/>
    </row>
    <row r="31" spans="1:4" ht="20.100000000000001" customHeight="1" x14ac:dyDescent="0.2"/>
    <row r="32" spans="1:4" ht="150" customHeight="1" x14ac:dyDescent="0.2">
      <c r="A32" s="95"/>
      <c r="B32" s="95"/>
      <c r="C32" s="95"/>
      <c r="D32" s="95"/>
    </row>
  </sheetData>
  <sheetProtection algorithmName="SHA-512" hashValue="dtgQYzRJF6S4RLeSGqdmDBX1y8i53nOLA8D2e70bmwKsgCbW4/lUxhakhFn/Sg5Ve6xLZz1u2Jh/ZMgKK4D+nA==" saltValue="tK8ez6epnVYEVdli0+JHTQ==" spinCount="100000" sheet="1" objects="1" scenarios="1"/>
  <mergeCells count="8">
    <mergeCell ref="A32:D32"/>
    <mergeCell ref="A1:D1"/>
    <mergeCell ref="B30:C30"/>
    <mergeCell ref="A2:D2"/>
    <mergeCell ref="A3:D3"/>
    <mergeCell ref="B5:C5"/>
    <mergeCell ref="B15:C15"/>
    <mergeCell ref="B17:C17"/>
  </mergeCells>
  <phoneticPr fontId="1" type="noConversion"/>
  <conditionalFormatting sqref="C7:C13">
    <cfRule type="expression" dxfId="3" priority="3">
      <formula>NOT(COUNTBLANK($C$7:$C$13)&gt;0)</formula>
    </cfRule>
  </conditionalFormatting>
  <conditionalFormatting sqref="B20:C20">
    <cfRule type="expression" dxfId="2" priority="2">
      <formula>NOT($C$20="")</formula>
    </cfRule>
  </conditionalFormatting>
  <pageMargins left="0.75" right="0.75" top="1" bottom="1" header="0.5" footer="0.5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2804207-00C8-4676-939E-5024F2E358D9}">
            <xm:f>Meldungen!$U$59=0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B15:C15</xm:sqref>
        </x14:conditionalFormatting>
        <x14:conditionalFormatting xmlns:xm="http://schemas.microsoft.com/office/excel/2006/main">
          <x14:cfRule type="expression" priority="5" id="{9785FE93-FCD7-4A55-9E36-0D74E698F8C7}">
            <xm:f>Helfer!$M$29=0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B17:C17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Tabelle5"/>
  <dimension ref="A1:A53"/>
  <sheetViews>
    <sheetView zoomScaleNormal="100" workbookViewId="0"/>
  </sheetViews>
  <sheetFormatPr baseColWidth="10" defaultColWidth="10.75" defaultRowHeight="12.75" x14ac:dyDescent="0.2"/>
  <cols>
    <col min="1" max="1" width="233.625" style="94" customWidth="1"/>
    <col min="2" max="16384" width="10.75" style="53"/>
  </cols>
  <sheetData>
    <row r="1" spans="1:1" s="52" customFormat="1" ht="24.95" customHeight="1" x14ac:dyDescent="0.35">
      <c r="A1" s="92" t="str">
        <f>IF(COUNT(Meldungen!A8)&gt;0,Meldungen!B8&amp;";"&amp;Meldungen!C8&amp;";"&amp;Meldungen!D8&amp;";"&amp;TEXT(Meldungen!E8,"JJJJ-MM-TT")&amp;";"&amp;IF('allg. Daten'!C$13="ja","BY","")&amp;";"&amp;'allg. Daten'!C$7&amp;";"&amp;IF(Meldungen!G8="ja",1,0)&amp;";100;"&amp;Meldungen!H8&amp;";400;"&amp;Meldungen!I8&amp;";800;"&amp;Meldungen!J8&amp;";50OF;"&amp;Meldungen!K8&amp;";WW;"&amp;Meldungen!L8&amp;";CRIT;"&amp;Meldungen!O8&amp;";IUFS;"&amp;Meldungen!P8&amp;";COAS;"&amp;Meldungen!Q8&amp;";HOCH;"&amp;Meldungen!R8&amp;";WEIT;"&amp;Meldungen!S8&amp;";4X100;"&amp;IF(Meldungen!M8="","",Meldungen!M8&amp;";"&amp;Meldungen!N8),"")</f>
        <v/>
      </c>
    </row>
    <row r="2" spans="1:1" s="52" customFormat="1" ht="24.95" customHeight="1" x14ac:dyDescent="0.35">
      <c r="A2" s="92" t="str">
        <f>IF(COUNT(Meldungen!A9)&gt;0,Meldungen!B9&amp;";"&amp;Meldungen!C9&amp;";"&amp;Meldungen!D9&amp;";"&amp;TEXT(Meldungen!E9,"JJJJ-MM-TT")&amp;";"&amp;IF('allg. Daten'!C$13="ja","BY","")&amp;";"&amp;'allg. Daten'!C$7&amp;";"&amp;IF(Meldungen!G9="ja",1,0)&amp;";100;"&amp;Meldungen!H9&amp;";400;"&amp;Meldungen!I9&amp;";800;"&amp;Meldungen!J9&amp;";50OF;"&amp;Meldungen!K9&amp;";WW;"&amp;Meldungen!L9&amp;";CRIT;"&amp;Meldungen!O9&amp;";IUFS;"&amp;Meldungen!P9&amp;";COAS;"&amp;Meldungen!Q9&amp;";HOCH;"&amp;Meldungen!R9&amp;";WEIT;"&amp;Meldungen!S9&amp;";4X100;"&amp;IF(Meldungen!M9="","",Meldungen!M9&amp;";"&amp;Meldungen!N9),"")</f>
        <v/>
      </c>
    </row>
    <row r="3" spans="1:1" s="52" customFormat="1" ht="24.95" customHeight="1" x14ac:dyDescent="0.35">
      <c r="A3" s="92" t="str">
        <f>IF(COUNT(Meldungen!A10)&gt;0,Meldungen!B10&amp;";"&amp;Meldungen!C10&amp;";"&amp;Meldungen!D10&amp;";"&amp;TEXT(Meldungen!E10,"JJJJ-MM-TT")&amp;";"&amp;IF('allg. Daten'!C$13="ja","BY","")&amp;";"&amp;'allg. Daten'!C$7&amp;";"&amp;IF(Meldungen!G10="ja",1,0)&amp;";100;"&amp;Meldungen!H10&amp;";400;"&amp;Meldungen!I10&amp;";800;"&amp;Meldungen!J10&amp;";50OF;"&amp;Meldungen!K10&amp;";WW;"&amp;Meldungen!L10&amp;";CRIT;"&amp;Meldungen!O10&amp;";IUFS;"&amp;Meldungen!P10&amp;";COAS;"&amp;Meldungen!Q10&amp;";HOCH;"&amp;Meldungen!R10&amp;";WEIT;"&amp;Meldungen!S10&amp;";4X100;"&amp;IF(Meldungen!M10="","",Meldungen!M10&amp;";"&amp;Meldungen!N10),"")</f>
        <v/>
      </c>
    </row>
    <row r="4" spans="1:1" s="52" customFormat="1" ht="24.95" customHeight="1" x14ac:dyDescent="0.35">
      <c r="A4" s="92" t="str">
        <f>IF(COUNT(Meldungen!A11)&gt;0,Meldungen!B11&amp;";"&amp;Meldungen!C11&amp;";"&amp;Meldungen!D11&amp;";"&amp;TEXT(Meldungen!E11,"JJJJ-MM-TT")&amp;";"&amp;IF('allg. Daten'!C$13="ja","BY","")&amp;";"&amp;'allg. Daten'!C$7&amp;";"&amp;IF(Meldungen!G11="ja",1,0)&amp;";100;"&amp;Meldungen!H11&amp;";400;"&amp;Meldungen!I11&amp;";800;"&amp;Meldungen!J11&amp;";50OF;"&amp;Meldungen!K11&amp;";WW;"&amp;Meldungen!L11&amp;";CRIT;"&amp;Meldungen!O11&amp;";IUFS;"&amp;Meldungen!P11&amp;";COAS;"&amp;Meldungen!Q11&amp;";HOCH;"&amp;Meldungen!R11&amp;";WEIT;"&amp;Meldungen!S11&amp;";4X100;"&amp;IF(Meldungen!M11="","",Meldungen!M11&amp;";"&amp;Meldungen!N11),"")</f>
        <v/>
      </c>
    </row>
    <row r="5" spans="1:1" s="52" customFormat="1" ht="24.95" customHeight="1" x14ac:dyDescent="0.35">
      <c r="A5" s="92" t="str">
        <f>IF(COUNT(Meldungen!A12)&gt;0,Meldungen!B12&amp;";"&amp;Meldungen!C12&amp;";"&amp;Meldungen!D12&amp;";"&amp;TEXT(Meldungen!E12,"JJJJ-MM-TT")&amp;";"&amp;IF('allg. Daten'!C$13="ja","BY","")&amp;";"&amp;'allg. Daten'!C$7&amp;";"&amp;IF(Meldungen!G12="ja",1,0)&amp;";100;"&amp;Meldungen!H12&amp;";400;"&amp;Meldungen!I12&amp;";800;"&amp;Meldungen!J12&amp;";50OF;"&amp;Meldungen!K12&amp;";WW;"&amp;Meldungen!L12&amp;";CRIT;"&amp;Meldungen!O12&amp;";IUFS;"&amp;Meldungen!P12&amp;";COAS;"&amp;Meldungen!Q12&amp;";HOCH;"&amp;Meldungen!R12&amp;";WEIT;"&amp;Meldungen!S12&amp;";4X100;"&amp;IF(Meldungen!M12="","",Meldungen!M12&amp;";"&amp;Meldungen!N12),"")</f>
        <v/>
      </c>
    </row>
    <row r="6" spans="1:1" s="52" customFormat="1" ht="24.95" customHeight="1" x14ac:dyDescent="0.35">
      <c r="A6" s="92" t="str">
        <f>IF(COUNT(Meldungen!A13)&gt;0,Meldungen!B13&amp;";"&amp;Meldungen!C13&amp;";"&amp;Meldungen!D13&amp;";"&amp;TEXT(Meldungen!E13,"JJJJ-MM-TT")&amp;";"&amp;IF('allg. Daten'!C$13="ja","BY","")&amp;";"&amp;'allg. Daten'!C$7&amp;";"&amp;IF(Meldungen!G13="ja",1,0)&amp;";100;"&amp;Meldungen!H13&amp;";400;"&amp;Meldungen!I13&amp;";800;"&amp;Meldungen!J13&amp;";50OF;"&amp;Meldungen!K13&amp;";WW;"&amp;Meldungen!L13&amp;";CRIT;"&amp;Meldungen!O13&amp;";IUFS;"&amp;Meldungen!P13&amp;";COAS;"&amp;Meldungen!Q13&amp;";HOCH;"&amp;Meldungen!R13&amp;";WEIT;"&amp;Meldungen!S13&amp;";4X100;"&amp;IF(Meldungen!M13="","",Meldungen!M13&amp;";"&amp;Meldungen!N13),"")</f>
        <v/>
      </c>
    </row>
    <row r="7" spans="1:1" s="52" customFormat="1" ht="24.95" customHeight="1" x14ac:dyDescent="0.35">
      <c r="A7" s="92" t="str">
        <f>IF(COUNT(Meldungen!A14)&gt;0,Meldungen!B14&amp;";"&amp;Meldungen!C14&amp;";"&amp;Meldungen!D14&amp;";"&amp;TEXT(Meldungen!E14,"JJJJ-MM-TT")&amp;";"&amp;IF('allg. Daten'!C$13="ja","BY","")&amp;";"&amp;'allg. Daten'!C$7&amp;";"&amp;IF(Meldungen!G14="ja",1,0)&amp;";100;"&amp;Meldungen!H14&amp;";400;"&amp;Meldungen!I14&amp;";800;"&amp;Meldungen!J14&amp;";50OF;"&amp;Meldungen!K14&amp;";WW;"&amp;Meldungen!L14&amp;";CRIT;"&amp;Meldungen!O14&amp;";IUFS;"&amp;Meldungen!P14&amp;";COAS;"&amp;Meldungen!Q14&amp;";HOCH;"&amp;Meldungen!R14&amp;";WEIT;"&amp;Meldungen!S14&amp;";4X100;"&amp;IF(Meldungen!M14="","",Meldungen!M14&amp;";"&amp;Meldungen!N14),"")</f>
        <v/>
      </c>
    </row>
    <row r="8" spans="1:1" s="52" customFormat="1" ht="24.95" customHeight="1" x14ac:dyDescent="0.35">
      <c r="A8" s="92" t="str">
        <f>IF(COUNT(Meldungen!A15)&gt;0,Meldungen!B15&amp;";"&amp;Meldungen!C15&amp;";"&amp;Meldungen!D15&amp;";"&amp;TEXT(Meldungen!E15,"JJJJ-MM-TT")&amp;";"&amp;IF('allg. Daten'!C$13="ja","BY","")&amp;";"&amp;'allg. Daten'!C$7&amp;";"&amp;IF(Meldungen!G15="ja",1,0)&amp;";100;"&amp;Meldungen!H15&amp;";400;"&amp;Meldungen!I15&amp;";800;"&amp;Meldungen!J15&amp;";50OF;"&amp;Meldungen!K15&amp;";WW;"&amp;Meldungen!L15&amp;";CRIT;"&amp;Meldungen!O15&amp;";IUFS;"&amp;Meldungen!P15&amp;";COAS;"&amp;Meldungen!Q15&amp;";HOCH;"&amp;Meldungen!R15&amp;";WEIT;"&amp;Meldungen!S15&amp;";4X100;"&amp;IF(Meldungen!M15="","",Meldungen!M15&amp;";"&amp;Meldungen!N15),"")</f>
        <v/>
      </c>
    </row>
    <row r="9" spans="1:1" s="52" customFormat="1" ht="24.95" customHeight="1" x14ac:dyDescent="0.35">
      <c r="A9" s="92" t="str">
        <f>IF(COUNT(Meldungen!A16)&gt;0,Meldungen!B16&amp;";"&amp;Meldungen!C16&amp;";"&amp;Meldungen!D16&amp;";"&amp;TEXT(Meldungen!E16,"JJJJ-MM-TT")&amp;";"&amp;IF('allg. Daten'!C$13="ja","BY","")&amp;";"&amp;'allg. Daten'!C$7&amp;";"&amp;IF(Meldungen!G16="ja",1,0)&amp;";100;"&amp;Meldungen!H16&amp;";400;"&amp;Meldungen!I16&amp;";800;"&amp;Meldungen!J16&amp;";50OF;"&amp;Meldungen!K16&amp;";WW;"&amp;Meldungen!L16&amp;";CRIT;"&amp;Meldungen!O16&amp;";IUFS;"&amp;Meldungen!P16&amp;";COAS;"&amp;Meldungen!Q16&amp;";HOCH;"&amp;Meldungen!R16&amp;";WEIT;"&amp;Meldungen!S16&amp;";4X100;"&amp;IF(Meldungen!M16="","",Meldungen!M16&amp;";"&amp;Meldungen!N16),"")</f>
        <v/>
      </c>
    </row>
    <row r="10" spans="1:1" s="52" customFormat="1" ht="24.95" customHeight="1" x14ac:dyDescent="0.35">
      <c r="A10" s="92" t="str">
        <f>IF(COUNT(Meldungen!A17)&gt;0,Meldungen!B17&amp;";"&amp;Meldungen!C17&amp;";"&amp;Meldungen!D17&amp;";"&amp;TEXT(Meldungen!E17,"JJJJ-MM-TT")&amp;";"&amp;IF('allg. Daten'!C$13="ja","BY","")&amp;";"&amp;'allg. Daten'!C$7&amp;";"&amp;IF(Meldungen!G17="ja",1,0)&amp;";100;"&amp;Meldungen!H17&amp;";400;"&amp;Meldungen!I17&amp;";800;"&amp;Meldungen!J17&amp;";50OF;"&amp;Meldungen!K17&amp;";WW;"&amp;Meldungen!L17&amp;";CRIT;"&amp;Meldungen!O17&amp;";IUFS;"&amp;Meldungen!P17&amp;";COAS;"&amp;Meldungen!Q17&amp;";HOCH;"&amp;Meldungen!R17&amp;";WEIT;"&amp;Meldungen!S17&amp;";4X100;"&amp;IF(Meldungen!M17="","",Meldungen!M17&amp;";"&amp;Meldungen!N17),"")</f>
        <v/>
      </c>
    </row>
    <row r="11" spans="1:1" s="52" customFormat="1" ht="24.95" customHeight="1" x14ac:dyDescent="0.35">
      <c r="A11" s="92" t="str">
        <f>IF(COUNT(Meldungen!A18)&gt;0,Meldungen!B18&amp;";"&amp;Meldungen!C18&amp;";"&amp;Meldungen!D18&amp;";"&amp;TEXT(Meldungen!E18,"JJJJ-MM-TT")&amp;";"&amp;IF('allg. Daten'!C$13="ja","BY","")&amp;";"&amp;'allg. Daten'!C$7&amp;";"&amp;IF(Meldungen!G18="ja",1,0)&amp;";100;"&amp;Meldungen!H18&amp;";400;"&amp;Meldungen!I18&amp;";800;"&amp;Meldungen!J18&amp;";50OF;"&amp;Meldungen!K18&amp;";WW;"&amp;Meldungen!L18&amp;";CRIT;"&amp;Meldungen!O18&amp;";IUFS;"&amp;Meldungen!P18&amp;";COAS;"&amp;Meldungen!Q18&amp;";HOCH;"&amp;Meldungen!R18&amp;";WEIT;"&amp;Meldungen!S18&amp;";4X100;"&amp;IF(Meldungen!M18="","",Meldungen!M18&amp;";"&amp;Meldungen!N18),"")</f>
        <v/>
      </c>
    </row>
    <row r="12" spans="1:1" s="52" customFormat="1" ht="24.95" customHeight="1" x14ac:dyDescent="0.35">
      <c r="A12" s="92" t="str">
        <f>IF(COUNT(Meldungen!A19)&gt;0,Meldungen!B19&amp;";"&amp;Meldungen!C19&amp;";"&amp;Meldungen!D19&amp;";"&amp;TEXT(Meldungen!E19,"JJJJ-MM-TT")&amp;";"&amp;IF('allg. Daten'!C$13="ja","BY","")&amp;";"&amp;'allg. Daten'!C$7&amp;";"&amp;IF(Meldungen!G19="ja",1,0)&amp;";100;"&amp;Meldungen!H19&amp;";400;"&amp;Meldungen!I19&amp;";800;"&amp;Meldungen!J19&amp;";50OF;"&amp;Meldungen!K19&amp;";WW;"&amp;Meldungen!L19&amp;";CRIT;"&amp;Meldungen!O19&amp;";IUFS;"&amp;Meldungen!P19&amp;";COAS;"&amp;Meldungen!Q19&amp;";HOCH;"&amp;Meldungen!R19&amp;";WEIT;"&amp;Meldungen!S19&amp;";4X100;"&amp;IF(Meldungen!M19="","",Meldungen!M19&amp;";"&amp;Meldungen!N19),"")</f>
        <v/>
      </c>
    </row>
    <row r="13" spans="1:1" s="52" customFormat="1" ht="24.95" customHeight="1" x14ac:dyDescent="0.35">
      <c r="A13" s="92" t="str">
        <f>IF(COUNT(Meldungen!A20)&gt;0,Meldungen!B20&amp;";"&amp;Meldungen!C20&amp;";"&amp;Meldungen!D20&amp;";"&amp;TEXT(Meldungen!E20,"JJJJ-MM-TT")&amp;";"&amp;IF('allg. Daten'!C$13="ja","BY","")&amp;";"&amp;'allg. Daten'!C$7&amp;";"&amp;IF(Meldungen!G20="ja",1,0)&amp;";100;"&amp;Meldungen!H20&amp;";400;"&amp;Meldungen!I20&amp;";800;"&amp;Meldungen!J20&amp;";50OF;"&amp;Meldungen!K20&amp;";WW;"&amp;Meldungen!L20&amp;";CRIT;"&amp;Meldungen!O20&amp;";IUFS;"&amp;Meldungen!P20&amp;";COAS;"&amp;Meldungen!Q20&amp;";HOCH;"&amp;Meldungen!R20&amp;";WEIT;"&amp;Meldungen!S20&amp;";4X100;"&amp;IF(Meldungen!M20="","",Meldungen!M20&amp;";"&amp;Meldungen!N20),"")</f>
        <v/>
      </c>
    </row>
    <row r="14" spans="1:1" s="52" customFormat="1" ht="24.95" customHeight="1" x14ac:dyDescent="0.35">
      <c r="A14" s="92" t="str">
        <f>IF(COUNT(Meldungen!A21)&gt;0,Meldungen!B21&amp;";"&amp;Meldungen!C21&amp;";"&amp;Meldungen!D21&amp;";"&amp;TEXT(Meldungen!E21,"JJJJ-MM-TT")&amp;";"&amp;IF('allg. Daten'!C$13="ja","BY","")&amp;";"&amp;'allg. Daten'!C$7&amp;";"&amp;IF(Meldungen!G21="ja",1,0)&amp;";100;"&amp;Meldungen!H21&amp;";400;"&amp;Meldungen!I21&amp;";800;"&amp;Meldungen!J21&amp;";50OF;"&amp;Meldungen!K21&amp;";WW;"&amp;Meldungen!L21&amp;";CRIT;"&amp;Meldungen!O21&amp;";IUFS;"&amp;Meldungen!P21&amp;";COAS;"&amp;Meldungen!Q21&amp;";HOCH;"&amp;Meldungen!R21&amp;";WEIT;"&amp;Meldungen!S21&amp;";4X100;"&amp;IF(Meldungen!M21="","",Meldungen!M21&amp;";"&amp;Meldungen!N21),"")</f>
        <v/>
      </c>
    </row>
    <row r="15" spans="1:1" s="52" customFormat="1" ht="24.95" customHeight="1" x14ac:dyDescent="0.35">
      <c r="A15" s="92" t="str">
        <f>IF(COUNT(Meldungen!A22)&gt;0,Meldungen!B22&amp;";"&amp;Meldungen!C22&amp;";"&amp;Meldungen!D22&amp;";"&amp;TEXT(Meldungen!E22,"JJJJ-MM-TT")&amp;";"&amp;IF('allg. Daten'!C$13="ja","BY","")&amp;";"&amp;'allg. Daten'!C$7&amp;";"&amp;IF(Meldungen!G22="ja",1,0)&amp;";100;"&amp;Meldungen!H22&amp;";400;"&amp;Meldungen!I22&amp;";800;"&amp;Meldungen!J22&amp;";50OF;"&amp;Meldungen!K22&amp;";WW;"&amp;Meldungen!L22&amp;";CRIT;"&amp;Meldungen!O22&amp;";IUFS;"&amp;Meldungen!P22&amp;";COAS;"&amp;Meldungen!Q22&amp;";HOCH;"&amp;Meldungen!R22&amp;";WEIT;"&amp;Meldungen!S22&amp;";4X100;"&amp;IF(Meldungen!M22="","",Meldungen!M22&amp;";"&amp;Meldungen!N22),"")</f>
        <v/>
      </c>
    </row>
    <row r="16" spans="1:1" s="52" customFormat="1" ht="24.95" customHeight="1" x14ac:dyDescent="0.35">
      <c r="A16" s="92" t="str">
        <f>IF(COUNT(Meldungen!A23)&gt;0,Meldungen!B23&amp;";"&amp;Meldungen!C23&amp;";"&amp;Meldungen!D23&amp;";"&amp;TEXT(Meldungen!E23,"JJJJ-MM-TT")&amp;";"&amp;IF('allg. Daten'!C$13="ja","BY","")&amp;";"&amp;'allg. Daten'!C$7&amp;";"&amp;IF(Meldungen!G23="ja",1,0)&amp;";100;"&amp;Meldungen!H23&amp;";400;"&amp;Meldungen!I23&amp;";800;"&amp;Meldungen!J23&amp;";50OF;"&amp;Meldungen!K23&amp;";WW;"&amp;Meldungen!L23&amp;";CRIT;"&amp;Meldungen!O23&amp;";IUFS;"&amp;Meldungen!P23&amp;";COAS;"&amp;Meldungen!Q23&amp;";HOCH;"&amp;Meldungen!R23&amp;";WEIT;"&amp;Meldungen!S23&amp;";4X100;"&amp;IF(Meldungen!M23="","",Meldungen!M23&amp;";"&amp;Meldungen!N23),"")</f>
        <v/>
      </c>
    </row>
    <row r="17" spans="1:1" s="52" customFormat="1" ht="24.95" customHeight="1" x14ac:dyDescent="0.35">
      <c r="A17" s="92" t="str">
        <f>IF(COUNT(Meldungen!A24)&gt;0,Meldungen!B24&amp;";"&amp;Meldungen!C24&amp;";"&amp;Meldungen!D24&amp;";"&amp;TEXT(Meldungen!E24,"JJJJ-MM-TT")&amp;";"&amp;IF('allg. Daten'!C$13="ja","BY","")&amp;";"&amp;'allg. Daten'!C$7&amp;";"&amp;IF(Meldungen!G24="ja",1,0)&amp;";100;"&amp;Meldungen!H24&amp;";400;"&amp;Meldungen!I24&amp;";800;"&amp;Meldungen!J24&amp;";50OF;"&amp;Meldungen!K24&amp;";WW;"&amp;Meldungen!L24&amp;";CRIT;"&amp;Meldungen!O24&amp;";IUFS;"&amp;Meldungen!P24&amp;";COAS;"&amp;Meldungen!Q24&amp;";HOCH;"&amp;Meldungen!R24&amp;";WEIT;"&amp;Meldungen!S24&amp;";4X100;"&amp;IF(Meldungen!M24="","",Meldungen!M24&amp;";"&amp;Meldungen!N24),"")</f>
        <v/>
      </c>
    </row>
    <row r="18" spans="1:1" s="52" customFormat="1" ht="24.95" customHeight="1" x14ac:dyDescent="0.35">
      <c r="A18" s="92" t="str">
        <f>IF(COUNT(Meldungen!A25)&gt;0,Meldungen!B25&amp;";"&amp;Meldungen!C25&amp;";"&amp;Meldungen!D25&amp;";"&amp;TEXT(Meldungen!E25,"JJJJ-MM-TT")&amp;";"&amp;IF('allg. Daten'!C$13="ja","BY","")&amp;";"&amp;'allg. Daten'!C$7&amp;";"&amp;IF(Meldungen!G25="ja",1,0)&amp;";100;"&amp;Meldungen!H25&amp;";400;"&amp;Meldungen!I25&amp;";800;"&amp;Meldungen!J25&amp;";50OF;"&amp;Meldungen!K25&amp;";WW;"&amp;Meldungen!L25&amp;";CRIT;"&amp;Meldungen!O25&amp;";IUFS;"&amp;Meldungen!P25&amp;";COAS;"&amp;Meldungen!Q25&amp;";HOCH;"&amp;Meldungen!R25&amp;";WEIT;"&amp;Meldungen!S25&amp;";4X100;"&amp;IF(Meldungen!M25="","",Meldungen!M25&amp;";"&amp;Meldungen!N25),"")</f>
        <v/>
      </c>
    </row>
    <row r="19" spans="1:1" s="52" customFormat="1" ht="24.95" customHeight="1" x14ac:dyDescent="0.35">
      <c r="A19" s="92" t="str">
        <f>IF(COUNT(Meldungen!A26)&gt;0,Meldungen!B26&amp;";"&amp;Meldungen!C26&amp;";"&amp;Meldungen!D26&amp;";"&amp;TEXT(Meldungen!E26,"JJJJ-MM-TT")&amp;";"&amp;IF('allg. Daten'!C$13="ja","BY","")&amp;";"&amp;'allg. Daten'!C$7&amp;";"&amp;IF(Meldungen!G26="ja",1,0)&amp;";100;"&amp;Meldungen!H26&amp;";400;"&amp;Meldungen!I26&amp;";800;"&amp;Meldungen!J26&amp;";50OF;"&amp;Meldungen!K26&amp;";WW;"&amp;Meldungen!L26&amp;";CRIT;"&amp;Meldungen!O26&amp;";IUFS;"&amp;Meldungen!P26&amp;";COAS;"&amp;Meldungen!Q26&amp;";HOCH;"&amp;Meldungen!R26&amp;";WEIT;"&amp;Meldungen!S26&amp;";4X100;"&amp;IF(Meldungen!M26="","",Meldungen!M26&amp;";"&amp;Meldungen!N26),"")</f>
        <v/>
      </c>
    </row>
    <row r="20" spans="1:1" s="52" customFormat="1" ht="24.95" customHeight="1" x14ac:dyDescent="0.35">
      <c r="A20" s="92" t="str">
        <f>IF(COUNT(Meldungen!A27)&gt;0,Meldungen!B27&amp;";"&amp;Meldungen!C27&amp;";"&amp;Meldungen!D27&amp;";"&amp;TEXT(Meldungen!E27,"JJJJ-MM-TT")&amp;";"&amp;IF('allg. Daten'!C$13="ja","BY","")&amp;";"&amp;'allg. Daten'!C$7&amp;";"&amp;IF(Meldungen!G27="ja",1,0)&amp;";100;"&amp;Meldungen!H27&amp;";400;"&amp;Meldungen!I27&amp;";800;"&amp;Meldungen!J27&amp;";50OF;"&amp;Meldungen!K27&amp;";WW;"&amp;Meldungen!L27&amp;";CRIT;"&amp;Meldungen!O27&amp;";IUFS;"&amp;Meldungen!P27&amp;";COAS;"&amp;Meldungen!Q27&amp;";HOCH;"&amp;Meldungen!R27&amp;";WEIT;"&amp;Meldungen!S27&amp;";4X100;"&amp;IF(Meldungen!M27="","",Meldungen!M27&amp;";"&amp;Meldungen!N27),"")</f>
        <v/>
      </c>
    </row>
    <row r="21" spans="1:1" s="52" customFormat="1" ht="24.95" customHeight="1" x14ac:dyDescent="0.35">
      <c r="A21" s="92" t="str">
        <f>IF(COUNT(Meldungen!A28)&gt;0,Meldungen!B28&amp;";"&amp;Meldungen!C28&amp;";"&amp;Meldungen!D28&amp;";"&amp;TEXT(Meldungen!E28,"JJJJ-MM-TT")&amp;";"&amp;IF('allg. Daten'!C$13="ja","BY","")&amp;";"&amp;'allg. Daten'!C$7&amp;";"&amp;IF(Meldungen!G28="ja",1,0)&amp;";100;"&amp;Meldungen!H28&amp;";400;"&amp;Meldungen!I28&amp;";800;"&amp;Meldungen!J28&amp;";50OF;"&amp;Meldungen!K28&amp;";WW;"&amp;Meldungen!L28&amp;";CRIT;"&amp;Meldungen!O28&amp;";IUFS;"&amp;Meldungen!P28&amp;";COAS;"&amp;Meldungen!Q28&amp;";HOCH;"&amp;Meldungen!R28&amp;";WEIT;"&amp;Meldungen!S28&amp;";4X100;"&amp;IF(Meldungen!M28="","",Meldungen!M28&amp;";"&amp;Meldungen!N28),"")</f>
        <v/>
      </c>
    </row>
    <row r="22" spans="1:1" s="52" customFormat="1" ht="24.95" customHeight="1" x14ac:dyDescent="0.35">
      <c r="A22" s="92" t="str">
        <f>IF(COUNT(Meldungen!A29)&gt;0,Meldungen!B29&amp;";"&amp;Meldungen!C29&amp;";"&amp;Meldungen!D29&amp;";"&amp;TEXT(Meldungen!E29,"JJJJ-MM-TT")&amp;";"&amp;IF('allg. Daten'!C$13="ja","BY","")&amp;";"&amp;'allg. Daten'!C$7&amp;";"&amp;IF(Meldungen!G29="ja",1,0)&amp;";100;"&amp;Meldungen!H29&amp;";400;"&amp;Meldungen!I29&amp;";800;"&amp;Meldungen!J29&amp;";50OF;"&amp;Meldungen!K29&amp;";WW;"&amp;Meldungen!L29&amp;";CRIT;"&amp;Meldungen!O29&amp;";IUFS;"&amp;Meldungen!P29&amp;";COAS;"&amp;Meldungen!Q29&amp;";HOCH;"&amp;Meldungen!R29&amp;";WEIT;"&amp;Meldungen!S29&amp;";4X100;"&amp;IF(Meldungen!M29="","",Meldungen!M29&amp;";"&amp;Meldungen!N29),"")</f>
        <v/>
      </c>
    </row>
    <row r="23" spans="1:1" s="52" customFormat="1" ht="24.95" customHeight="1" x14ac:dyDescent="0.35">
      <c r="A23" s="92" t="str">
        <f>IF(COUNT(Meldungen!A30)&gt;0,Meldungen!B30&amp;";"&amp;Meldungen!C30&amp;";"&amp;Meldungen!D30&amp;";"&amp;TEXT(Meldungen!E30,"JJJJ-MM-TT")&amp;";"&amp;IF('allg. Daten'!C$13="ja","BY","")&amp;";"&amp;'allg. Daten'!C$7&amp;";"&amp;IF(Meldungen!G30="ja",1,0)&amp;";100;"&amp;Meldungen!H30&amp;";400;"&amp;Meldungen!I30&amp;";800;"&amp;Meldungen!J30&amp;";50OF;"&amp;Meldungen!K30&amp;";WW;"&amp;Meldungen!L30&amp;";CRIT;"&amp;Meldungen!O30&amp;";IUFS;"&amp;Meldungen!P30&amp;";COAS;"&amp;Meldungen!Q30&amp;";HOCH;"&amp;Meldungen!R30&amp;";WEIT;"&amp;Meldungen!S30&amp;";4X100;"&amp;IF(Meldungen!M30="","",Meldungen!M30&amp;";"&amp;Meldungen!N30),"")</f>
        <v/>
      </c>
    </row>
    <row r="24" spans="1:1" s="52" customFormat="1" ht="24.95" customHeight="1" x14ac:dyDescent="0.35">
      <c r="A24" s="92" t="str">
        <f>IF(COUNT(Meldungen!A31)&gt;0,Meldungen!B31&amp;";"&amp;Meldungen!C31&amp;";"&amp;Meldungen!D31&amp;";"&amp;TEXT(Meldungen!E31,"JJJJ-MM-TT")&amp;";"&amp;IF('allg. Daten'!C$13="ja","BY","")&amp;";"&amp;'allg. Daten'!C$7&amp;";"&amp;IF(Meldungen!G31="ja",1,0)&amp;";100;"&amp;Meldungen!H31&amp;";400;"&amp;Meldungen!I31&amp;";800;"&amp;Meldungen!J31&amp;";50OF;"&amp;Meldungen!K31&amp;";WW;"&amp;Meldungen!L31&amp;";CRIT;"&amp;Meldungen!O31&amp;";IUFS;"&amp;Meldungen!P31&amp;";COAS;"&amp;Meldungen!Q31&amp;";HOCH;"&amp;Meldungen!R31&amp;";WEIT;"&amp;Meldungen!S31&amp;";4X100;"&amp;IF(Meldungen!M31="","",Meldungen!M31&amp;";"&amp;Meldungen!N31),"")</f>
        <v/>
      </c>
    </row>
    <row r="25" spans="1:1" s="52" customFormat="1" ht="24.95" customHeight="1" x14ac:dyDescent="0.35">
      <c r="A25" s="92" t="str">
        <f>IF(COUNT(Meldungen!A32)&gt;0,Meldungen!B32&amp;";"&amp;Meldungen!C32&amp;";"&amp;Meldungen!D32&amp;";"&amp;TEXT(Meldungen!E32,"JJJJ-MM-TT")&amp;";"&amp;IF('allg. Daten'!C$13="ja","BY","")&amp;";"&amp;'allg. Daten'!C$7&amp;";"&amp;IF(Meldungen!G32="ja",1,0)&amp;";100;"&amp;Meldungen!H32&amp;";400;"&amp;Meldungen!I32&amp;";800;"&amp;Meldungen!J32&amp;";50OF;"&amp;Meldungen!K32&amp;";WW;"&amp;Meldungen!L32&amp;";CRIT;"&amp;Meldungen!O32&amp;";IUFS;"&amp;Meldungen!P32&amp;";COAS;"&amp;Meldungen!Q32&amp;";HOCH;"&amp;Meldungen!R32&amp;";WEIT;"&amp;Meldungen!S32&amp;";4X100;"&amp;IF(Meldungen!M32="","",Meldungen!M32&amp;";"&amp;Meldungen!N32),"")</f>
        <v/>
      </c>
    </row>
    <row r="26" spans="1:1" s="52" customFormat="1" ht="24.95" customHeight="1" x14ac:dyDescent="0.35">
      <c r="A26" s="92" t="str">
        <f>IF(COUNT(Meldungen!A33)&gt;0,Meldungen!B33&amp;";"&amp;Meldungen!C33&amp;";"&amp;Meldungen!D33&amp;";"&amp;TEXT(Meldungen!E33,"JJJJ-MM-TT")&amp;";"&amp;IF('allg. Daten'!C$13="ja","BY","")&amp;";"&amp;'allg. Daten'!C$7&amp;";"&amp;IF(Meldungen!G33="ja",1,0)&amp;";100;"&amp;Meldungen!H33&amp;";400;"&amp;Meldungen!I33&amp;";800;"&amp;Meldungen!J33&amp;";50OF;"&amp;Meldungen!K33&amp;";WW;"&amp;Meldungen!L33&amp;";CRIT;"&amp;Meldungen!O33&amp;";IUFS;"&amp;Meldungen!P33&amp;";COAS;"&amp;Meldungen!Q33&amp;";HOCH;"&amp;Meldungen!R33&amp;";WEIT;"&amp;Meldungen!S33&amp;";4X100;"&amp;IF(Meldungen!M33="","",Meldungen!M33&amp;";"&amp;Meldungen!N33),"")</f>
        <v/>
      </c>
    </row>
    <row r="27" spans="1:1" s="52" customFormat="1" ht="24.95" customHeight="1" x14ac:dyDescent="0.35">
      <c r="A27" s="92" t="str">
        <f>IF(COUNT(Meldungen!A34)&gt;0,Meldungen!B34&amp;";"&amp;Meldungen!C34&amp;";"&amp;Meldungen!D34&amp;";"&amp;TEXT(Meldungen!E34,"JJJJ-MM-TT")&amp;";"&amp;IF('allg. Daten'!C$13="ja","BY","")&amp;";"&amp;'allg. Daten'!C$7&amp;";"&amp;IF(Meldungen!G34="ja",1,0)&amp;";100;"&amp;Meldungen!H34&amp;";400;"&amp;Meldungen!I34&amp;";800;"&amp;Meldungen!J34&amp;";50OF;"&amp;Meldungen!K34&amp;";WW;"&amp;Meldungen!L34&amp;";CRIT;"&amp;Meldungen!O34&amp;";IUFS;"&amp;Meldungen!P34&amp;";COAS;"&amp;Meldungen!Q34&amp;";HOCH;"&amp;Meldungen!R34&amp;";WEIT;"&amp;Meldungen!S34&amp;";4X100;"&amp;IF(Meldungen!M34="","",Meldungen!M34&amp;";"&amp;Meldungen!N34),"")</f>
        <v/>
      </c>
    </row>
    <row r="28" spans="1:1" s="52" customFormat="1" ht="24.95" customHeight="1" x14ac:dyDescent="0.35">
      <c r="A28" s="92" t="str">
        <f>IF(COUNT(Meldungen!A35)&gt;0,Meldungen!B35&amp;";"&amp;Meldungen!C35&amp;";"&amp;Meldungen!D35&amp;";"&amp;TEXT(Meldungen!E35,"JJJJ-MM-TT")&amp;";"&amp;IF('allg. Daten'!C$13="ja","BY","")&amp;";"&amp;'allg. Daten'!C$7&amp;";"&amp;IF(Meldungen!G35="ja",1,0)&amp;";100;"&amp;Meldungen!H35&amp;";400;"&amp;Meldungen!I35&amp;";800;"&amp;Meldungen!J35&amp;";50OF;"&amp;Meldungen!K35&amp;";WW;"&amp;Meldungen!L35&amp;";CRIT;"&amp;Meldungen!O35&amp;";IUFS;"&amp;Meldungen!P35&amp;";COAS;"&amp;Meldungen!Q35&amp;";HOCH;"&amp;Meldungen!R35&amp;";WEIT;"&amp;Meldungen!S35&amp;";4X100;"&amp;IF(Meldungen!M35="","",Meldungen!M35&amp;";"&amp;Meldungen!N35),"")</f>
        <v/>
      </c>
    </row>
    <row r="29" spans="1:1" s="52" customFormat="1" ht="24.95" customHeight="1" x14ac:dyDescent="0.35">
      <c r="A29" s="92" t="str">
        <f>IF(COUNT(Meldungen!A36)&gt;0,Meldungen!B36&amp;";"&amp;Meldungen!C36&amp;";"&amp;Meldungen!D36&amp;";"&amp;TEXT(Meldungen!E36,"JJJJ-MM-TT")&amp;";"&amp;IF('allg. Daten'!C$13="ja","BY","")&amp;";"&amp;'allg. Daten'!C$7&amp;";"&amp;IF(Meldungen!G36="ja",1,0)&amp;";100;"&amp;Meldungen!H36&amp;";400;"&amp;Meldungen!I36&amp;";800;"&amp;Meldungen!J36&amp;";50OF;"&amp;Meldungen!K36&amp;";WW;"&amp;Meldungen!L36&amp;";CRIT;"&amp;Meldungen!O36&amp;";IUFS;"&amp;Meldungen!P36&amp;";COAS;"&amp;Meldungen!Q36&amp;";HOCH;"&amp;Meldungen!R36&amp;";WEIT;"&amp;Meldungen!S36&amp;";4X100;"&amp;IF(Meldungen!M36="","",Meldungen!M36&amp;";"&amp;Meldungen!N36),"")</f>
        <v/>
      </c>
    </row>
    <row r="30" spans="1:1" s="52" customFormat="1" ht="24.95" customHeight="1" x14ac:dyDescent="0.35">
      <c r="A30" s="92" t="str">
        <f>IF(COUNT(Meldungen!A37)&gt;0,Meldungen!B37&amp;";"&amp;Meldungen!C37&amp;";"&amp;Meldungen!D37&amp;";"&amp;TEXT(Meldungen!E37,"JJJJ-MM-TT")&amp;";"&amp;IF('allg. Daten'!C$13="ja","BY","")&amp;";"&amp;'allg. Daten'!C$7&amp;";"&amp;IF(Meldungen!G37="ja",1,0)&amp;";100;"&amp;Meldungen!H37&amp;";400;"&amp;Meldungen!I37&amp;";800;"&amp;Meldungen!J37&amp;";50OF;"&amp;Meldungen!K37&amp;";WW;"&amp;Meldungen!L37&amp;";CRIT;"&amp;Meldungen!O37&amp;";IUFS;"&amp;Meldungen!P37&amp;";COAS;"&amp;Meldungen!Q37&amp;";HOCH;"&amp;Meldungen!R37&amp;";WEIT;"&amp;Meldungen!S37&amp;";4X100;"&amp;IF(Meldungen!M37="","",Meldungen!M37&amp;";"&amp;Meldungen!N37),"")</f>
        <v/>
      </c>
    </row>
    <row r="31" spans="1:1" s="52" customFormat="1" ht="24.95" customHeight="1" x14ac:dyDescent="0.35">
      <c r="A31" s="92" t="str">
        <f>IF(COUNT(Meldungen!A38)&gt;0,Meldungen!B38&amp;";"&amp;Meldungen!C38&amp;";"&amp;Meldungen!D38&amp;";"&amp;TEXT(Meldungen!E38,"JJJJ-MM-TT")&amp;";"&amp;IF('allg. Daten'!C$13="ja","BY","")&amp;";"&amp;'allg. Daten'!C$7&amp;";"&amp;IF(Meldungen!G38="ja",1,0)&amp;";100;"&amp;Meldungen!H38&amp;";400;"&amp;Meldungen!I38&amp;";800;"&amp;Meldungen!J38&amp;";50OF;"&amp;Meldungen!K38&amp;";WW;"&amp;Meldungen!L38&amp;";CRIT;"&amp;Meldungen!O38&amp;";IUFS;"&amp;Meldungen!P38&amp;";COAS;"&amp;Meldungen!Q38&amp;";HOCH;"&amp;Meldungen!R38&amp;";WEIT;"&amp;Meldungen!S38&amp;";4X100;"&amp;IF(Meldungen!M38="","",Meldungen!M38&amp;";"&amp;Meldungen!N38),"")</f>
        <v/>
      </c>
    </row>
    <row r="32" spans="1:1" s="52" customFormat="1" ht="24.95" customHeight="1" x14ac:dyDescent="0.35">
      <c r="A32" s="92" t="str">
        <f>IF(COUNT(Meldungen!A39)&gt;0,Meldungen!B39&amp;";"&amp;Meldungen!C39&amp;";"&amp;Meldungen!D39&amp;";"&amp;TEXT(Meldungen!E39,"JJJJ-MM-TT")&amp;";"&amp;IF('allg. Daten'!C$13="ja","BY","")&amp;";"&amp;'allg. Daten'!C$7&amp;";"&amp;IF(Meldungen!G39="ja",1,0)&amp;";100;"&amp;Meldungen!H39&amp;";400;"&amp;Meldungen!I39&amp;";800;"&amp;Meldungen!J39&amp;";50OF;"&amp;Meldungen!K39&amp;";WW;"&amp;Meldungen!L39&amp;";CRIT;"&amp;Meldungen!O39&amp;";IUFS;"&amp;Meldungen!P39&amp;";COAS;"&amp;Meldungen!Q39&amp;";HOCH;"&amp;Meldungen!R39&amp;";WEIT;"&amp;Meldungen!S39&amp;";4X100;"&amp;IF(Meldungen!M39="","",Meldungen!M39&amp;";"&amp;Meldungen!N39),"")</f>
        <v/>
      </c>
    </row>
    <row r="33" spans="1:1" s="52" customFormat="1" ht="24.95" customHeight="1" x14ac:dyDescent="0.35">
      <c r="A33" s="92" t="str">
        <f>IF(COUNT(Meldungen!A40)&gt;0,Meldungen!B40&amp;";"&amp;Meldungen!C40&amp;";"&amp;Meldungen!D40&amp;";"&amp;TEXT(Meldungen!E40,"JJJJ-MM-TT")&amp;";"&amp;IF('allg. Daten'!C$13="ja","BY","")&amp;";"&amp;'allg. Daten'!C$7&amp;";"&amp;IF(Meldungen!G40="ja",1,0)&amp;";100;"&amp;Meldungen!H40&amp;";400;"&amp;Meldungen!I40&amp;";800;"&amp;Meldungen!J40&amp;";50OF;"&amp;Meldungen!K40&amp;";WW;"&amp;Meldungen!L40&amp;";CRIT;"&amp;Meldungen!O40&amp;";IUFS;"&amp;Meldungen!P40&amp;";COAS;"&amp;Meldungen!Q40&amp;";HOCH;"&amp;Meldungen!R40&amp;";WEIT;"&amp;Meldungen!S40&amp;";4X100;"&amp;IF(Meldungen!M40="","",Meldungen!M40&amp;";"&amp;Meldungen!N40),"")</f>
        <v/>
      </c>
    </row>
    <row r="34" spans="1:1" s="52" customFormat="1" ht="24.95" customHeight="1" x14ac:dyDescent="0.35">
      <c r="A34" s="92" t="str">
        <f>IF(COUNT(Meldungen!A41)&gt;0,Meldungen!B41&amp;";"&amp;Meldungen!C41&amp;";"&amp;Meldungen!D41&amp;";"&amp;TEXT(Meldungen!E41,"JJJJ-MM-TT")&amp;";"&amp;IF('allg. Daten'!C$13="ja","BY","")&amp;";"&amp;'allg. Daten'!C$7&amp;";"&amp;IF(Meldungen!G41="ja",1,0)&amp;";100;"&amp;Meldungen!H41&amp;";400;"&amp;Meldungen!I41&amp;";800;"&amp;Meldungen!J41&amp;";50OF;"&amp;Meldungen!K41&amp;";WW;"&amp;Meldungen!L41&amp;";CRIT;"&amp;Meldungen!O41&amp;";IUFS;"&amp;Meldungen!P41&amp;";COAS;"&amp;Meldungen!Q41&amp;";HOCH;"&amp;Meldungen!R41&amp;";WEIT;"&amp;Meldungen!S41&amp;";4X100;"&amp;IF(Meldungen!M41="","",Meldungen!M41&amp;";"&amp;Meldungen!N41),"")</f>
        <v/>
      </c>
    </row>
    <row r="35" spans="1:1" s="52" customFormat="1" ht="24.95" customHeight="1" x14ac:dyDescent="0.35">
      <c r="A35" s="92" t="str">
        <f>IF(COUNT(Meldungen!A42)&gt;0,Meldungen!B42&amp;";"&amp;Meldungen!C42&amp;";"&amp;Meldungen!D42&amp;";"&amp;TEXT(Meldungen!E42,"JJJJ-MM-TT")&amp;";"&amp;IF('allg. Daten'!C$13="ja","BY","")&amp;";"&amp;'allg. Daten'!C$7&amp;";"&amp;IF(Meldungen!G42="ja",1,0)&amp;";100;"&amp;Meldungen!H42&amp;";400;"&amp;Meldungen!I42&amp;";800;"&amp;Meldungen!J42&amp;";50OF;"&amp;Meldungen!K42&amp;";WW;"&amp;Meldungen!L42&amp;";CRIT;"&amp;Meldungen!O42&amp;";IUFS;"&amp;Meldungen!P42&amp;";COAS;"&amp;Meldungen!Q42&amp;";HOCH;"&amp;Meldungen!R42&amp;";WEIT;"&amp;Meldungen!S42&amp;";4X100;"&amp;IF(Meldungen!M42="","",Meldungen!M42&amp;";"&amp;Meldungen!N42),"")</f>
        <v/>
      </c>
    </row>
    <row r="36" spans="1:1" s="52" customFormat="1" ht="24.95" customHeight="1" x14ac:dyDescent="0.35">
      <c r="A36" s="92" t="str">
        <f>IF(COUNT(Meldungen!A43)&gt;0,Meldungen!B43&amp;";"&amp;Meldungen!C43&amp;";"&amp;Meldungen!D43&amp;";"&amp;TEXT(Meldungen!E43,"JJJJ-MM-TT")&amp;";"&amp;IF('allg. Daten'!C$13="ja","BY","")&amp;";"&amp;'allg. Daten'!C$7&amp;";"&amp;IF(Meldungen!G43="ja",1,0)&amp;";100;"&amp;Meldungen!H43&amp;";400;"&amp;Meldungen!I43&amp;";800;"&amp;Meldungen!J43&amp;";50OF;"&amp;Meldungen!K43&amp;";WW;"&amp;Meldungen!L43&amp;";CRIT;"&amp;Meldungen!O43&amp;";IUFS;"&amp;Meldungen!P43&amp;";COAS;"&amp;Meldungen!Q43&amp;";HOCH;"&amp;Meldungen!R43&amp;";WEIT;"&amp;Meldungen!S43&amp;";4X100;"&amp;IF(Meldungen!M43="","",Meldungen!M43&amp;";"&amp;Meldungen!N43),"")</f>
        <v/>
      </c>
    </row>
    <row r="37" spans="1:1" s="52" customFormat="1" ht="24.95" customHeight="1" x14ac:dyDescent="0.35">
      <c r="A37" s="92" t="str">
        <f>IF(COUNT(Meldungen!A44)&gt;0,Meldungen!B44&amp;";"&amp;Meldungen!C44&amp;";"&amp;Meldungen!D44&amp;";"&amp;TEXT(Meldungen!E44,"JJJJ-MM-TT")&amp;";"&amp;IF('allg. Daten'!C$13="ja","BY","")&amp;";"&amp;'allg. Daten'!C$7&amp;";"&amp;IF(Meldungen!G44="ja",1,0)&amp;";100;"&amp;Meldungen!H44&amp;";400;"&amp;Meldungen!I44&amp;";800;"&amp;Meldungen!J44&amp;";50OF;"&amp;Meldungen!K44&amp;";WW;"&amp;Meldungen!L44&amp;";CRIT;"&amp;Meldungen!O44&amp;";IUFS;"&amp;Meldungen!P44&amp;";COAS;"&amp;Meldungen!Q44&amp;";HOCH;"&amp;Meldungen!R44&amp;";WEIT;"&amp;Meldungen!S44&amp;";4X100;"&amp;IF(Meldungen!M44="","",Meldungen!M44&amp;";"&amp;Meldungen!N44),"")</f>
        <v/>
      </c>
    </row>
    <row r="38" spans="1:1" s="52" customFormat="1" ht="24.95" customHeight="1" x14ac:dyDescent="0.35">
      <c r="A38" s="92" t="str">
        <f>IF(COUNT(Meldungen!A45)&gt;0,Meldungen!B45&amp;";"&amp;Meldungen!C45&amp;";"&amp;Meldungen!D45&amp;";"&amp;TEXT(Meldungen!E45,"JJJJ-MM-TT")&amp;";"&amp;IF('allg. Daten'!C$13="ja","BY","")&amp;";"&amp;'allg. Daten'!C$7&amp;";"&amp;IF(Meldungen!G45="ja",1,0)&amp;";100;"&amp;Meldungen!H45&amp;";400;"&amp;Meldungen!I45&amp;";800;"&amp;Meldungen!J45&amp;";50OF;"&amp;Meldungen!K45&amp;";WW;"&amp;Meldungen!L45&amp;";CRIT;"&amp;Meldungen!O45&amp;";IUFS;"&amp;Meldungen!P45&amp;";COAS;"&amp;Meldungen!Q45&amp;";HOCH;"&amp;Meldungen!R45&amp;";WEIT;"&amp;Meldungen!S45&amp;";4X100;"&amp;IF(Meldungen!M45="","",Meldungen!M45&amp;";"&amp;Meldungen!N45),"")</f>
        <v/>
      </c>
    </row>
    <row r="39" spans="1:1" s="52" customFormat="1" ht="24.95" customHeight="1" x14ac:dyDescent="0.35">
      <c r="A39" s="92" t="str">
        <f>IF(COUNT(Meldungen!A46)&gt;0,Meldungen!B46&amp;";"&amp;Meldungen!C46&amp;";"&amp;Meldungen!D46&amp;";"&amp;TEXT(Meldungen!E46,"JJJJ-MM-TT")&amp;";"&amp;IF('allg. Daten'!C$13="ja","BY","")&amp;";"&amp;'allg. Daten'!C$7&amp;";"&amp;IF(Meldungen!G46="ja",1,0)&amp;";100;"&amp;Meldungen!H46&amp;";400;"&amp;Meldungen!I46&amp;";800;"&amp;Meldungen!J46&amp;";50OF;"&amp;Meldungen!K46&amp;";WW;"&amp;Meldungen!L46&amp;";CRIT;"&amp;Meldungen!O46&amp;";IUFS;"&amp;Meldungen!P46&amp;";COAS;"&amp;Meldungen!Q46&amp;";HOCH;"&amp;Meldungen!R46&amp;";WEIT;"&amp;Meldungen!S46&amp;";4X100;"&amp;IF(Meldungen!M46="","",Meldungen!M46&amp;";"&amp;Meldungen!N46),"")</f>
        <v/>
      </c>
    </row>
    <row r="40" spans="1:1" s="52" customFormat="1" ht="24.95" customHeight="1" x14ac:dyDescent="0.35">
      <c r="A40" s="92" t="str">
        <f>IF(COUNT(Meldungen!A47)&gt;0,Meldungen!B47&amp;";"&amp;Meldungen!C47&amp;";"&amp;Meldungen!D47&amp;";"&amp;TEXT(Meldungen!E47,"JJJJ-MM-TT")&amp;";"&amp;IF('allg. Daten'!C$13="ja","BY","")&amp;";"&amp;'allg. Daten'!C$7&amp;";"&amp;IF(Meldungen!G47="ja",1,0)&amp;";100;"&amp;Meldungen!H47&amp;";400;"&amp;Meldungen!I47&amp;";800;"&amp;Meldungen!J47&amp;";50OF;"&amp;Meldungen!K47&amp;";WW;"&amp;Meldungen!L47&amp;";CRIT;"&amp;Meldungen!O47&amp;";IUFS;"&amp;Meldungen!P47&amp;";COAS;"&amp;Meldungen!Q47&amp;";HOCH;"&amp;Meldungen!R47&amp;";WEIT;"&amp;Meldungen!S47&amp;";4X100;"&amp;IF(Meldungen!M47="","",Meldungen!M47&amp;";"&amp;Meldungen!N47),"")</f>
        <v/>
      </c>
    </row>
    <row r="41" spans="1:1" s="52" customFormat="1" ht="24.95" customHeight="1" x14ac:dyDescent="0.35">
      <c r="A41" s="92" t="str">
        <f>IF(COUNT(Meldungen!A48)&gt;0,Meldungen!B48&amp;";"&amp;Meldungen!C48&amp;";"&amp;Meldungen!D48&amp;";"&amp;TEXT(Meldungen!E48,"JJJJ-MM-TT")&amp;";"&amp;IF('allg. Daten'!C$13="ja","BY","")&amp;";"&amp;'allg. Daten'!C$7&amp;";"&amp;IF(Meldungen!G48="ja",1,0)&amp;";100;"&amp;Meldungen!H48&amp;";400;"&amp;Meldungen!I48&amp;";800;"&amp;Meldungen!J48&amp;";50OF;"&amp;Meldungen!K48&amp;";WW;"&amp;Meldungen!L48&amp;";CRIT;"&amp;Meldungen!O48&amp;";IUFS;"&amp;Meldungen!P48&amp;";COAS;"&amp;Meldungen!Q48&amp;";HOCH;"&amp;Meldungen!R48&amp;";WEIT;"&amp;Meldungen!S48&amp;";4X100;"&amp;IF(Meldungen!M48="","",Meldungen!M48&amp;";"&amp;Meldungen!N48),"")</f>
        <v/>
      </c>
    </row>
    <row r="42" spans="1:1" s="52" customFormat="1" ht="24.95" customHeight="1" x14ac:dyDescent="0.35">
      <c r="A42" s="92" t="str">
        <f>IF(COUNT(Meldungen!A49)&gt;0,Meldungen!B49&amp;";"&amp;Meldungen!C49&amp;";"&amp;Meldungen!D49&amp;";"&amp;TEXT(Meldungen!E49,"JJJJ-MM-TT")&amp;";"&amp;IF('allg. Daten'!C$13="ja","BY","")&amp;";"&amp;'allg. Daten'!C$7&amp;";"&amp;IF(Meldungen!G49="ja",1,0)&amp;";100;"&amp;Meldungen!H49&amp;";400;"&amp;Meldungen!I49&amp;";800;"&amp;Meldungen!J49&amp;";50OF;"&amp;Meldungen!K49&amp;";WW;"&amp;Meldungen!L49&amp;";CRIT;"&amp;Meldungen!O49&amp;";IUFS;"&amp;Meldungen!P49&amp;";COAS;"&amp;Meldungen!Q49&amp;";HOCH;"&amp;Meldungen!R49&amp;";WEIT;"&amp;Meldungen!S49&amp;";4X100;"&amp;IF(Meldungen!M49="","",Meldungen!M49&amp;";"&amp;Meldungen!N49),"")</f>
        <v/>
      </c>
    </row>
    <row r="43" spans="1:1" s="52" customFormat="1" ht="24.95" customHeight="1" x14ac:dyDescent="0.35">
      <c r="A43" s="92" t="str">
        <f>IF(COUNT(Meldungen!A50)&gt;0,Meldungen!B50&amp;";"&amp;Meldungen!C50&amp;";"&amp;Meldungen!D50&amp;";"&amp;TEXT(Meldungen!E50,"JJJJ-MM-TT")&amp;";"&amp;IF('allg. Daten'!C$13="ja","BY","")&amp;";"&amp;'allg. Daten'!C$7&amp;";"&amp;IF(Meldungen!G50="ja",1,0)&amp;";100;"&amp;Meldungen!H50&amp;";400;"&amp;Meldungen!I50&amp;";800;"&amp;Meldungen!J50&amp;";50OF;"&amp;Meldungen!K50&amp;";WW;"&amp;Meldungen!L50&amp;";CRIT;"&amp;Meldungen!O50&amp;";IUFS;"&amp;Meldungen!P50&amp;";COAS;"&amp;Meldungen!Q50&amp;";HOCH;"&amp;Meldungen!R50&amp;";WEIT;"&amp;Meldungen!S50&amp;";4X100;"&amp;IF(Meldungen!M50="","",Meldungen!M50&amp;";"&amp;Meldungen!N50),"")</f>
        <v/>
      </c>
    </row>
    <row r="44" spans="1:1" s="52" customFormat="1" ht="24.95" customHeight="1" x14ac:dyDescent="0.35">
      <c r="A44" s="92" t="str">
        <f>IF(COUNT(Meldungen!A51)&gt;0,Meldungen!B51&amp;";"&amp;Meldungen!C51&amp;";"&amp;Meldungen!D51&amp;";"&amp;TEXT(Meldungen!E51,"JJJJ-MM-TT")&amp;";"&amp;IF('allg. Daten'!C$13="ja","BY","")&amp;";"&amp;'allg. Daten'!C$7&amp;";"&amp;IF(Meldungen!G51="ja",1,0)&amp;";100;"&amp;Meldungen!H51&amp;";400;"&amp;Meldungen!I51&amp;";800;"&amp;Meldungen!J51&amp;";50OF;"&amp;Meldungen!K51&amp;";WW;"&amp;Meldungen!L51&amp;";CRIT;"&amp;Meldungen!O51&amp;";IUFS;"&amp;Meldungen!P51&amp;";COAS;"&amp;Meldungen!Q51&amp;";HOCH;"&amp;Meldungen!R51&amp;";WEIT;"&amp;Meldungen!S51&amp;";4X100;"&amp;IF(Meldungen!M51="","",Meldungen!M51&amp;";"&amp;Meldungen!N51),"")</f>
        <v/>
      </c>
    </row>
    <row r="45" spans="1:1" s="52" customFormat="1" ht="24.95" customHeight="1" x14ac:dyDescent="0.35">
      <c r="A45" s="92" t="str">
        <f>IF(COUNT(Meldungen!A52)&gt;0,Meldungen!B52&amp;";"&amp;Meldungen!C52&amp;";"&amp;Meldungen!D52&amp;";"&amp;TEXT(Meldungen!E52,"JJJJ-MM-TT")&amp;";"&amp;IF('allg. Daten'!C$13="ja","BY","")&amp;";"&amp;'allg. Daten'!C$7&amp;";"&amp;IF(Meldungen!G52="ja",1,0)&amp;";100;"&amp;Meldungen!H52&amp;";400;"&amp;Meldungen!I52&amp;";800;"&amp;Meldungen!J52&amp;";50OF;"&amp;Meldungen!K52&amp;";WW;"&amp;Meldungen!L52&amp;";CRIT;"&amp;Meldungen!O52&amp;";IUFS;"&amp;Meldungen!P52&amp;";COAS;"&amp;Meldungen!Q52&amp;";HOCH;"&amp;Meldungen!R52&amp;";WEIT;"&amp;Meldungen!S52&amp;";4X100;"&amp;IF(Meldungen!M52="","",Meldungen!M52&amp;";"&amp;Meldungen!N52),"")</f>
        <v/>
      </c>
    </row>
    <row r="46" spans="1:1" s="52" customFormat="1" ht="24.95" customHeight="1" x14ac:dyDescent="0.35">
      <c r="A46" s="92" t="str">
        <f>IF(COUNT(Meldungen!A53)&gt;0,Meldungen!B53&amp;";"&amp;Meldungen!C53&amp;";"&amp;Meldungen!D53&amp;";"&amp;TEXT(Meldungen!E53,"JJJJ-MM-TT")&amp;";"&amp;IF('allg. Daten'!C$13="ja","BY","")&amp;";"&amp;'allg. Daten'!C$7&amp;";"&amp;IF(Meldungen!G53="ja",1,0)&amp;";100;"&amp;Meldungen!H53&amp;";400;"&amp;Meldungen!I53&amp;";800;"&amp;Meldungen!J53&amp;";50OF;"&amp;Meldungen!K53&amp;";WW;"&amp;Meldungen!L53&amp;";CRIT;"&amp;Meldungen!O53&amp;";IUFS;"&amp;Meldungen!P53&amp;";COAS;"&amp;Meldungen!Q53&amp;";HOCH;"&amp;Meldungen!R53&amp;";WEIT;"&amp;Meldungen!S53&amp;";4X100;"&amp;IF(Meldungen!M53="","",Meldungen!M53&amp;";"&amp;Meldungen!N53),"")</f>
        <v/>
      </c>
    </row>
    <row r="47" spans="1:1" s="52" customFormat="1" ht="24.95" customHeight="1" x14ac:dyDescent="0.35">
      <c r="A47" s="92" t="str">
        <f>IF(COUNT(Meldungen!A54)&gt;0,Meldungen!B54&amp;";"&amp;Meldungen!C54&amp;";"&amp;Meldungen!D54&amp;";"&amp;TEXT(Meldungen!E54,"JJJJ-MM-TT")&amp;";"&amp;IF('allg. Daten'!C$13="ja","BY","")&amp;";"&amp;'allg. Daten'!C$7&amp;";"&amp;IF(Meldungen!G54="ja",1,0)&amp;";100;"&amp;Meldungen!H54&amp;";400;"&amp;Meldungen!I54&amp;";800;"&amp;Meldungen!J54&amp;";50OF;"&amp;Meldungen!K54&amp;";WW;"&amp;Meldungen!L54&amp;";CRIT;"&amp;Meldungen!O54&amp;";IUFS;"&amp;Meldungen!P54&amp;";COAS;"&amp;Meldungen!Q54&amp;";HOCH;"&amp;Meldungen!R54&amp;";WEIT;"&amp;Meldungen!S54&amp;";4X100;"&amp;IF(Meldungen!M54="","",Meldungen!M54&amp;";"&amp;Meldungen!N54),"")</f>
        <v/>
      </c>
    </row>
    <row r="48" spans="1:1" s="52" customFormat="1" ht="24.95" customHeight="1" x14ac:dyDescent="0.35">
      <c r="A48" s="92" t="str">
        <f>IF(COUNT(Meldungen!A55)&gt;0,Meldungen!B55&amp;";"&amp;Meldungen!C55&amp;";"&amp;Meldungen!D55&amp;";"&amp;TEXT(Meldungen!E55,"JJJJ-MM-TT")&amp;";"&amp;IF('allg. Daten'!C$13="ja","BY","")&amp;";"&amp;'allg. Daten'!C$7&amp;";"&amp;IF(Meldungen!G55="ja",1,0)&amp;";100;"&amp;Meldungen!H55&amp;";400;"&amp;Meldungen!I55&amp;";800;"&amp;Meldungen!J55&amp;";50OF;"&amp;Meldungen!K55&amp;";WW;"&amp;Meldungen!L55&amp;";CRIT;"&amp;Meldungen!O55&amp;";IUFS;"&amp;Meldungen!P55&amp;";COAS;"&amp;Meldungen!Q55&amp;";HOCH;"&amp;Meldungen!R55&amp;";WEIT;"&amp;Meldungen!S55&amp;";4X100;"&amp;IF(Meldungen!M55="","",Meldungen!M55&amp;";"&amp;Meldungen!N55),"")</f>
        <v/>
      </c>
    </row>
    <row r="49" spans="1:1" s="52" customFormat="1" ht="24.95" customHeight="1" x14ac:dyDescent="0.35">
      <c r="A49" s="92" t="str">
        <f>IF(COUNT(Meldungen!A56)&gt;0,Meldungen!B56&amp;";"&amp;Meldungen!C56&amp;";"&amp;Meldungen!D56&amp;";"&amp;TEXT(Meldungen!E56,"JJJJ-MM-TT")&amp;";"&amp;IF('allg. Daten'!C$13="ja","BY","")&amp;";"&amp;'allg. Daten'!C$7&amp;";"&amp;IF(Meldungen!G56="ja",1,0)&amp;";100;"&amp;Meldungen!H56&amp;";400;"&amp;Meldungen!I56&amp;";800;"&amp;Meldungen!J56&amp;";50OF;"&amp;Meldungen!K56&amp;";WW;"&amp;Meldungen!L56&amp;";CRIT;"&amp;Meldungen!O56&amp;";IUFS;"&amp;Meldungen!P56&amp;";COAS;"&amp;Meldungen!Q56&amp;";HOCH;"&amp;Meldungen!R56&amp;";WEIT;"&amp;Meldungen!S56&amp;";4X100;"&amp;IF(Meldungen!M56="","",Meldungen!M56&amp;";"&amp;Meldungen!N56),"")</f>
        <v/>
      </c>
    </row>
    <row r="50" spans="1:1" s="52" customFormat="1" ht="24.95" customHeight="1" x14ac:dyDescent="0.35">
      <c r="A50" s="92" t="str">
        <f>IF(COUNT(Meldungen!A57)&gt;0,Meldungen!B57&amp;";"&amp;Meldungen!C57&amp;";"&amp;Meldungen!D57&amp;";"&amp;TEXT(Meldungen!E57,"JJJJ-MM-TT")&amp;";"&amp;IF('allg. Daten'!C$13="ja","BY","")&amp;";"&amp;'allg. Daten'!C$7&amp;";"&amp;IF(Meldungen!G57="ja",1,0)&amp;";100;"&amp;Meldungen!H57&amp;";400;"&amp;Meldungen!I57&amp;";800;"&amp;Meldungen!J57&amp;";50OF;"&amp;Meldungen!K57&amp;";WW;"&amp;Meldungen!L57&amp;";CRIT;"&amp;Meldungen!O57&amp;";IUFS;"&amp;Meldungen!P57&amp;";COAS;"&amp;Meldungen!Q57&amp;";HOCH;"&amp;Meldungen!R57&amp;";WEIT;"&amp;Meldungen!S57&amp;";4X100;"&amp;IF(Meldungen!M57="","",Meldungen!M57&amp;";"&amp;Meldungen!N57),"")</f>
        <v/>
      </c>
    </row>
    <row r="51" spans="1:1" ht="15" x14ac:dyDescent="0.25">
      <c r="A51" s="93" t="s">
        <v>35</v>
      </c>
    </row>
    <row r="52" spans="1:1" ht="15" x14ac:dyDescent="0.25">
      <c r="A52" s="93" t="s">
        <v>35</v>
      </c>
    </row>
    <row r="53" spans="1:1" ht="15" x14ac:dyDescent="0.25">
      <c r="A53" s="93"/>
    </row>
  </sheetData>
  <sheetProtection algorithmName="SHA-512" hashValue="9HlIMm0b+2/NDrrSOFIqGoE/8TEX3kEN0UZNq4Bh3L4A53VtaCNW2r6OsYWLs7ZuB9pXF0JjoWa/eFx5Ux7IWA==" saltValue="2Xf2YJK6mJ/42zroAsA7Ag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allg. Daten</vt:lpstr>
      <vt:lpstr>Meldungen</vt:lpstr>
      <vt:lpstr>Helfer</vt:lpstr>
      <vt:lpstr>Zusammenfassung</vt:lpstr>
      <vt:lpstr>Intern</vt:lpstr>
      <vt:lpstr>Helfer!Druckbereich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2025-02-14T12:24:32Z</dcterms:modified>
</cp:coreProperties>
</file>